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a - Architektonicko ..." sheetId="2" r:id="rId2"/>
    <sheet name="D.1.1b - Sanace - vlhkost..." sheetId="3" r:id="rId3"/>
    <sheet name="D.1.4.A - Vytápění" sheetId="4" r:id="rId4"/>
    <sheet name="D.1.4.B - Chlazení" sheetId="5" r:id="rId5"/>
    <sheet name="D.1.4.C - Vzduchotechnika" sheetId="6" r:id="rId6"/>
    <sheet name="D.1.4.E - Zařízení techni..." sheetId="7" r:id="rId7"/>
    <sheet name="D.1.4.G - Elektroinstalace" sheetId="8" r:id="rId8"/>
    <sheet name="D.1.4.H - Elektronické ko..."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'D.1.1a - Architektonicko ...'!$C$147:$K$2002</definedName>
    <definedName name="_xlnm.Print_Area" localSheetId="1">'D.1.1a - Architektonicko ...'!$C$82:$J$129,'D.1.1a - Architektonicko ...'!$C$135:$K$2002</definedName>
    <definedName name="_xlnm.Print_Titles" localSheetId="1">'D.1.1a - Architektonicko ...'!$147:$147</definedName>
    <definedName name="_xlnm._FilterDatabase" localSheetId="2" hidden="1">'D.1.1b - Sanace - vlhkost...'!$C$124:$K$193</definedName>
    <definedName name="_xlnm.Print_Area" localSheetId="2">'D.1.1b - Sanace - vlhkost...'!$C$82:$J$106,'D.1.1b - Sanace - vlhkost...'!$C$112:$K$193</definedName>
    <definedName name="_xlnm.Print_Titles" localSheetId="2">'D.1.1b - Sanace - vlhkost...'!$124:$124</definedName>
    <definedName name="_xlnm._FilterDatabase" localSheetId="3" hidden="1">'D.1.4.A - Vytápění'!$C$123:$K$216</definedName>
    <definedName name="_xlnm.Print_Area" localSheetId="3">'D.1.4.A - Vytápění'!$C$82:$J$105,'D.1.4.A - Vytápění'!$C$111:$K$216</definedName>
    <definedName name="_xlnm.Print_Titles" localSheetId="3">'D.1.4.A - Vytápění'!$123:$123</definedName>
    <definedName name="_xlnm._FilterDatabase" localSheetId="4" hidden="1">'D.1.4.B - Chlazení'!$C$119:$K$252</definedName>
    <definedName name="_xlnm.Print_Area" localSheetId="4">'D.1.4.B - Chlazení'!$C$82:$J$101,'D.1.4.B - Chlazení'!$C$107:$K$252</definedName>
    <definedName name="_xlnm.Print_Titles" localSheetId="4">'D.1.4.B - Chlazení'!$119:$119</definedName>
    <definedName name="_xlnm._FilterDatabase" localSheetId="5" hidden="1">'D.1.4.C - Vzduchotechnika'!$C$118:$K$190</definedName>
    <definedName name="_xlnm.Print_Area" localSheetId="5">'D.1.4.C - Vzduchotechnika'!$C$82:$J$100,'D.1.4.C - Vzduchotechnika'!$C$106:$K$190</definedName>
    <definedName name="_xlnm.Print_Titles" localSheetId="5">'D.1.4.C - Vzduchotechnika'!$118:$118</definedName>
    <definedName name="_xlnm._FilterDatabase" localSheetId="6" hidden="1">'D.1.4.E - Zařízení techni...'!$C$127:$K$294</definedName>
    <definedName name="_xlnm.Print_Area" localSheetId="6">'D.1.4.E - Zařízení techni...'!$C$82:$J$109,'D.1.4.E - Zařízení techni...'!$C$115:$K$294</definedName>
    <definedName name="_xlnm.Print_Titles" localSheetId="6">'D.1.4.E - Zařízení techni...'!$127:$127</definedName>
    <definedName name="_xlnm._FilterDatabase" localSheetId="7" hidden="1">'D.1.4.G - Elektroinstalace'!$C$124:$K$298</definedName>
    <definedName name="_xlnm.Print_Area" localSheetId="7">'D.1.4.G - Elektroinstalace'!$C$82:$J$106,'D.1.4.G - Elektroinstalace'!$C$112:$K$298</definedName>
    <definedName name="_xlnm.Print_Titles" localSheetId="7">'D.1.4.G - Elektroinstalace'!$124:$124</definedName>
    <definedName name="_xlnm._FilterDatabase" localSheetId="8" hidden="1">'D.1.4.H - Elektronické ko...'!$C$130:$K$298</definedName>
    <definedName name="_xlnm.Print_Area" localSheetId="8">'D.1.4.H - Elektronické ko...'!$C$82:$J$112,'D.1.4.H - Elektronické ko...'!$C$118:$K$298</definedName>
    <definedName name="_xlnm.Print_Titles" localSheetId="8">'D.1.4.H - Elektronické ko...'!$130:$130</definedName>
  </definedNames>
  <calcPr/>
</workbook>
</file>

<file path=xl/calcChain.xml><?xml version="1.0" encoding="utf-8"?>
<calcChain xmlns="http://schemas.openxmlformats.org/spreadsheetml/2006/main">
  <c i="9" l="1" r="J171"/>
  <c r="J37"/>
  <c r="J36"/>
  <c i="1" r="AY102"/>
  <c i="9" r="J35"/>
  <c i="1" r="AX102"/>
  <c i="9" r="BI297"/>
  <c r="BH297"/>
  <c r="BG297"/>
  <c r="BF297"/>
  <c r="T297"/>
  <c r="T296"/>
  <c r="R297"/>
  <c r="R296"/>
  <c r="P297"/>
  <c r="P296"/>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J104"/>
  <c r="BI169"/>
  <c r="BH169"/>
  <c r="BG169"/>
  <c r="BF169"/>
  <c r="T169"/>
  <c r="T168"/>
  <c r="R169"/>
  <c r="R168"/>
  <c r="P169"/>
  <c r="P168"/>
  <c r="BI166"/>
  <c r="BH166"/>
  <c r="BG166"/>
  <c r="BF166"/>
  <c r="T166"/>
  <c r="T165"/>
  <c r="R166"/>
  <c r="R165"/>
  <c r="P166"/>
  <c r="P165"/>
  <c r="BI163"/>
  <c r="BH163"/>
  <c r="BG163"/>
  <c r="BF163"/>
  <c r="T163"/>
  <c r="T162"/>
  <c r="R163"/>
  <c r="R162"/>
  <c r="P163"/>
  <c r="P162"/>
  <c r="BI160"/>
  <c r="BH160"/>
  <c r="BG160"/>
  <c r="BF160"/>
  <c r="T160"/>
  <c r="T159"/>
  <c r="R160"/>
  <c r="R159"/>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F125"/>
  <c r="E123"/>
  <c r="F89"/>
  <c r="E87"/>
  <c r="J24"/>
  <c r="E24"/>
  <c r="J92"/>
  <c r="J23"/>
  <c r="J21"/>
  <c r="E21"/>
  <c r="J127"/>
  <c r="J20"/>
  <c r="J18"/>
  <c r="E18"/>
  <c r="F92"/>
  <c r="J17"/>
  <c r="J15"/>
  <c r="E15"/>
  <c r="F91"/>
  <c r="J14"/>
  <c r="J12"/>
  <c r="J125"/>
  <c r="E7"/>
  <c r="E85"/>
  <c i="8" r="J37"/>
  <c r="J36"/>
  <c i="1" r="AY101"/>
  <c i="8" r="J35"/>
  <c i="1" r="AX101"/>
  <c i="8"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19"/>
  <c r="E117"/>
  <c r="F89"/>
  <c r="E87"/>
  <c r="J24"/>
  <c r="E24"/>
  <c r="J122"/>
  <c r="J23"/>
  <c r="J21"/>
  <c r="E21"/>
  <c r="J121"/>
  <c r="J20"/>
  <c r="J18"/>
  <c r="E18"/>
  <c r="F122"/>
  <c r="J17"/>
  <c r="J15"/>
  <c r="E15"/>
  <c r="F91"/>
  <c r="J14"/>
  <c r="J12"/>
  <c r="J89"/>
  <c r="E7"/>
  <c r="E85"/>
  <c i="7" r="J37"/>
  <c r="J36"/>
  <c i="1" r="AY100"/>
  <c i="7" r="J35"/>
  <c i="1" r="AX100"/>
  <c i="7"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F122"/>
  <c r="E120"/>
  <c r="F89"/>
  <c r="E87"/>
  <c r="J24"/>
  <c r="E24"/>
  <c r="J125"/>
  <c r="J23"/>
  <c r="J21"/>
  <c r="E21"/>
  <c r="J91"/>
  <c r="J20"/>
  <c r="J18"/>
  <c r="E18"/>
  <c r="F125"/>
  <c r="J17"/>
  <c r="J15"/>
  <c r="E15"/>
  <c r="F124"/>
  <c r="J14"/>
  <c r="J12"/>
  <c r="J89"/>
  <c r="E7"/>
  <c r="E118"/>
  <c i="6" r="J37"/>
  <c r="J36"/>
  <c i="1" r="AY99"/>
  <c i="6" r="J35"/>
  <c i="1" r="AX99"/>
  <c i="6"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79"/>
  <c r="BH179"/>
  <c r="BG179"/>
  <c r="BF179"/>
  <c r="T179"/>
  <c r="R179"/>
  <c r="P179"/>
  <c r="BI176"/>
  <c r="BH176"/>
  <c r="BG176"/>
  <c r="BF176"/>
  <c r="T176"/>
  <c r="R176"/>
  <c r="P176"/>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F113"/>
  <c r="E111"/>
  <c r="F89"/>
  <c r="E87"/>
  <c r="J24"/>
  <c r="E24"/>
  <c r="J116"/>
  <c r="J23"/>
  <c r="J21"/>
  <c r="E21"/>
  <c r="J91"/>
  <c r="J20"/>
  <c r="J18"/>
  <c r="E18"/>
  <c r="F116"/>
  <c r="J17"/>
  <c r="J15"/>
  <c r="E15"/>
  <c r="F91"/>
  <c r="J14"/>
  <c r="J12"/>
  <c r="J113"/>
  <c r="E7"/>
  <c r="E109"/>
  <c i="5" r="J37"/>
  <c r="J36"/>
  <c i="1" r="AY98"/>
  <c i="5" r="J35"/>
  <c i="1" r="AX98"/>
  <c i="5"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40"/>
  <c r="BH240"/>
  <c r="BG240"/>
  <c r="BF240"/>
  <c r="T240"/>
  <c r="R240"/>
  <c r="P240"/>
  <c r="BI237"/>
  <c r="BH237"/>
  <c r="BG237"/>
  <c r="BF237"/>
  <c r="T237"/>
  <c r="R237"/>
  <c r="P237"/>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7"/>
  <c r="BH217"/>
  <c r="BG217"/>
  <c r="BF217"/>
  <c r="T217"/>
  <c r="R217"/>
  <c r="P217"/>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199"/>
  <c r="BH199"/>
  <c r="BG199"/>
  <c r="BF199"/>
  <c r="T199"/>
  <c r="R199"/>
  <c r="P199"/>
  <c r="BI197"/>
  <c r="BH197"/>
  <c r="BG197"/>
  <c r="BF197"/>
  <c r="T197"/>
  <c r="R197"/>
  <c r="P197"/>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F114"/>
  <c r="E112"/>
  <c r="F89"/>
  <c r="E87"/>
  <c r="J24"/>
  <c r="E24"/>
  <c r="J117"/>
  <c r="J23"/>
  <c r="J21"/>
  <c r="E21"/>
  <c r="J91"/>
  <c r="J20"/>
  <c r="J18"/>
  <c r="E18"/>
  <c r="F117"/>
  <c r="J17"/>
  <c r="J15"/>
  <c r="E15"/>
  <c r="F116"/>
  <c r="J14"/>
  <c r="J12"/>
  <c r="J114"/>
  <c r="E7"/>
  <c r="E110"/>
  <c i="4" r="J37"/>
  <c r="J36"/>
  <c i="1" r="AY97"/>
  <c i="4" r="J35"/>
  <c i="1" r="AX97"/>
  <c i="4"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18"/>
  <c r="E116"/>
  <c r="F89"/>
  <c r="E87"/>
  <c r="J24"/>
  <c r="E24"/>
  <c r="J121"/>
  <c r="J23"/>
  <c r="J21"/>
  <c r="E21"/>
  <c r="J120"/>
  <c r="J20"/>
  <c r="J18"/>
  <c r="E18"/>
  <c r="F92"/>
  <c r="J17"/>
  <c r="J15"/>
  <c r="E15"/>
  <c r="F120"/>
  <c r="J14"/>
  <c r="J12"/>
  <c r="J89"/>
  <c r="E7"/>
  <c r="E114"/>
  <c i="3" r="J37"/>
  <c r="J36"/>
  <c i="1" r="AY96"/>
  <c i="3" r="J35"/>
  <c i="1" r="AX96"/>
  <c i="3"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T157"/>
  <c r="R158"/>
  <c r="R157"/>
  <c r="P158"/>
  <c r="P157"/>
  <c r="BI154"/>
  <c r="BH154"/>
  <c r="BG154"/>
  <c r="BF154"/>
  <c r="T154"/>
  <c r="R154"/>
  <c r="P154"/>
  <c r="BI151"/>
  <c r="BH151"/>
  <c r="BG151"/>
  <c r="BF151"/>
  <c r="T151"/>
  <c r="R151"/>
  <c r="P151"/>
  <c r="BI148"/>
  <c r="BH148"/>
  <c r="BG148"/>
  <c r="BF148"/>
  <c r="T148"/>
  <c r="R148"/>
  <c r="P148"/>
  <c r="BI145"/>
  <c r="BH145"/>
  <c r="BG145"/>
  <c r="BF145"/>
  <c r="T145"/>
  <c r="R145"/>
  <c r="P145"/>
  <c r="BI141"/>
  <c r="BH141"/>
  <c r="BG141"/>
  <c r="BF141"/>
  <c r="T141"/>
  <c r="T140"/>
  <c r="R141"/>
  <c r="R140"/>
  <c r="P141"/>
  <c r="P140"/>
  <c r="BI138"/>
  <c r="BH138"/>
  <c r="BG138"/>
  <c r="BF138"/>
  <c r="T138"/>
  <c r="T137"/>
  <c r="R138"/>
  <c r="R137"/>
  <c r="P138"/>
  <c r="P137"/>
  <c r="BI134"/>
  <c r="BH134"/>
  <c r="BG134"/>
  <c r="BF134"/>
  <c r="T134"/>
  <c r="R134"/>
  <c r="P134"/>
  <c r="BI131"/>
  <c r="BH131"/>
  <c r="BG131"/>
  <c r="BF131"/>
  <c r="T131"/>
  <c r="R131"/>
  <c r="P131"/>
  <c r="BI128"/>
  <c r="BH128"/>
  <c r="BG128"/>
  <c r="BF128"/>
  <c r="T128"/>
  <c r="R128"/>
  <c r="P128"/>
  <c r="J122"/>
  <c r="J121"/>
  <c r="F121"/>
  <c r="F119"/>
  <c r="E117"/>
  <c r="J92"/>
  <c r="J91"/>
  <c r="F91"/>
  <c r="F89"/>
  <c r="E87"/>
  <c r="J18"/>
  <c r="E18"/>
  <c r="F122"/>
  <c r="J17"/>
  <c r="J12"/>
  <c r="J89"/>
  <c r="E7"/>
  <c r="E115"/>
  <c i="2" r="J37"/>
  <c r="J36"/>
  <c i="1" r="AY95"/>
  <c i="2" r="J35"/>
  <c i="1" r="AX95"/>
  <c i="2"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6"/>
  <c r="BH1986"/>
  <c r="BG1986"/>
  <c r="BF1986"/>
  <c r="T1986"/>
  <c r="R1986"/>
  <c r="P1986"/>
  <c r="BI1985"/>
  <c r="BH1985"/>
  <c r="BG1985"/>
  <c r="BF1985"/>
  <c r="T1985"/>
  <c r="R1985"/>
  <c r="P1985"/>
  <c r="BI1983"/>
  <c r="BH1983"/>
  <c r="BG1983"/>
  <c r="BF1983"/>
  <c r="T1983"/>
  <c r="R1983"/>
  <c r="P1983"/>
  <c r="BI1979"/>
  <c r="BH1979"/>
  <c r="BG1979"/>
  <c r="BF1979"/>
  <c r="T1979"/>
  <c r="R1979"/>
  <c r="P1979"/>
  <c r="BI1977"/>
  <c r="BH1977"/>
  <c r="BG1977"/>
  <c r="BF1977"/>
  <c r="T1977"/>
  <c r="R1977"/>
  <c r="P1977"/>
  <c r="BI1970"/>
  <c r="BH1970"/>
  <c r="BG1970"/>
  <c r="BF1970"/>
  <c r="T1970"/>
  <c r="R1970"/>
  <c r="P1970"/>
  <c r="BI1958"/>
  <c r="BH1958"/>
  <c r="BG1958"/>
  <c r="BF1958"/>
  <c r="T1958"/>
  <c r="R1958"/>
  <c r="P1958"/>
  <c r="BI1956"/>
  <c r="BH1956"/>
  <c r="BG1956"/>
  <c r="BF1956"/>
  <c r="T1956"/>
  <c r="R1956"/>
  <c r="P1956"/>
  <c r="BI1947"/>
  <c r="BH1947"/>
  <c r="BG1947"/>
  <c r="BF1947"/>
  <c r="T1947"/>
  <c r="R1947"/>
  <c r="P1947"/>
  <c r="BI1937"/>
  <c r="BH1937"/>
  <c r="BG1937"/>
  <c r="BF1937"/>
  <c r="T1937"/>
  <c r="R1937"/>
  <c r="P1937"/>
  <c r="BI1934"/>
  <c r="BH1934"/>
  <c r="BG1934"/>
  <c r="BF1934"/>
  <c r="T1934"/>
  <c r="R1934"/>
  <c r="P1934"/>
  <c r="BI1931"/>
  <c r="BH1931"/>
  <c r="BG1931"/>
  <c r="BF1931"/>
  <c r="T1931"/>
  <c r="R1931"/>
  <c r="P1931"/>
  <c r="BI1892"/>
  <c r="BH1892"/>
  <c r="BG1892"/>
  <c r="BF1892"/>
  <c r="T1892"/>
  <c r="R1892"/>
  <c r="P1892"/>
  <c r="BI1887"/>
  <c r="BH1887"/>
  <c r="BG1887"/>
  <c r="BF1887"/>
  <c r="T1887"/>
  <c r="R1887"/>
  <c r="P1887"/>
  <c r="BI1862"/>
  <c r="BH1862"/>
  <c r="BG1862"/>
  <c r="BF1862"/>
  <c r="T1862"/>
  <c r="R1862"/>
  <c r="P1862"/>
  <c r="BI1860"/>
  <c r="BH1860"/>
  <c r="BG1860"/>
  <c r="BF1860"/>
  <c r="T1860"/>
  <c r="R1860"/>
  <c r="P1860"/>
  <c r="BI1858"/>
  <c r="BH1858"/>
  <c r="BG1858"/>
  <c r="BF1858"/>
  <c r="T1858"/>
  <c r="R1858"/>
  <c r="P1858"/>
  <c r="BI1855"/>
  <c r="BH1855"/>
  <c r="BG1855"/>
  <c r="BF1855"/>
  <c r="T1855"/>
  <c r="R1855"/>
  <c r="P1855"/>
  <c r="BI1852"/>
  <c r="BH1852"/>
  <c r="BG1852"/>
  <c r="BF1852"/>
  <c r="T1852"/>
  <c r="R1852"/>
  <c r="P1852"/>
  <c r="BI1817"/>
  <c r="BH1817"/>
  <c r="BG1817"/>
  <c r="BF1817"/>
  <c r="T1817"/>
  <c r="R1817"/>
  <c r="P1817"/>
  <c r="BI1814"/>
  <c r="BH1814"/>
  <c r="BG1814"/>
  <c r="BF1814"/>
  <c r="T1814"/>
  <c r="R1814"/>
  <c r="P1814"/>
  <c r="BI1774"/>
  <c r="BH1774"/>
  <c r="BG1774"/>
  <c r="BF1774"/>
  <c r="T1774"/>
  <c r="R1774"/>
  <c r="P1774"/>
  <c r="BI1734"/>
  <c r="BH1734"/>
  <c r="BG1734"/>
  <c r="BF1734"/>
  <c r="T1734"/>
  <c r="R1734"/>
  <c r="P1734"/>
  <c r="BI1732"/>
  <c r="BH1732"/>
  <c r="BG1732"/>
  <c r="BF1732"/>
  <c r="T1732"/>
  <c r="R1732"/>
  <c r="P1732"/>
  <c r="BI1692"/>
  <c r="BH1692"/>
  <c r="BG1692"/>
  <c r="BF1692"/>
  <c r="T1692"/>
  <c r="R1692"/>
  <c r="P1692"/>
  <c r="BI1690"/>
  <c r="BH1690"/>
  <c r="BG1690"/>
  <c r="BF1690"/>
  <c r="T1690"/>
  <c r="R1690"/>
  <c r="P1690"/>
  <c r="BI1680"/>
  <c r="BH1680"/>
  <c r="BG1680"/>
  <c r="BF1680"/>
  <c r="T1680"/>
  <c r="R1680"/>
  <c r="P1680"/>
  <c r="BI1677"/>
  <c r="BH1677"/>
  <c r="BG1677"/>
  <c r="BF1677"/>
  <c r="T1677"/>
  <c r="R1677"/>
  <c r="P1677"/>
  <c r="BI1671"/>
  <c r="BH1671"/>
  <c r="BG1671"/>
  <c r="BF1671"/>
  <c r="T1671"/>
  <c r="R1671"/>
  <c r="P1671"/>
  <c r="BI1652"/>
  <c r="BH1652"/>
  <c r="BG1652"/>
  <c r="BF1652"/>
  <c r="T1652"/>
  <c r="R1652"/>
  <c r="P1652"/>
  <c r="BI1649"/>
  <c r="BH1649"/>
  <c r="BG1649"/>
  <c r="BF1649"/>
  <c r="T1649"/>
  <c r="R1649"/>
  <c r="P1649"/>
  <c r="BI1629"/>
  <c r="BH1629"/>
  <c r="BG1629"/>
  <c r="BF1629"/>
  <c r="T1629"/>
  <c r="R1629"/>
  <c r="P1629"/>
  <c r="BI1610"/>
  <c r="BH1610"/>
  <c r="BG1610"/>
  <c r="BF1610"/>
  <c r="T1610"/>
  <c r="R1610"/>
  <c r="P1610"/>
  <c r="BI1590"/>
  <c r="BH1590"/>
  <c r="BG1590"/>
  <c r="BF1590"/>
  <c r="T1590"/>
  <c r="R1590"/>
  <c r="P1590"/>
  <c r="BI1585"/>
  <c r="BH1585"/>
  <c r="BG1585"/>
  <c r="BF1585"/>
  <c r="T1585"/>
  <c r="R1585"/>
  <c r="P1585"/>
  <c r="BI1566"/>
  <c r="BH1566"/>
  <c r="BG1566"/>
  <c r="BF1566"/>
  <c r="T1566"/>
  <c r="R1566"/>
  <c r="P1566"/>
  <c r="BI1562"/>
  <c r="BH1562"/>
  <c r="BG1562"/>
  <c r="BF1562"/>
  <c r="T1562"/>
  <c r="R1562"/>
  <c r="P1562"/>
  <c r="BI1555"/>
  <c r="BH1555"/>
  <c r="BG1555"/>
  <c r="BF1555"/>
  <c r="T1555"/>
  <c r="R1555"/>
  <c r="P1555"/>
  <c r="BI1550"/>
  <c r="BH1550"/>
  <c r="BG1550"/>
  <c r="BF1550"/>
  <c r="T1550"/>
  <c r="R1550"/>
  <c r="P1550"/>
  <c r="BI1543"/>
  <c r="BH1543"/>
  <c r="BG1543"/>
  <c r="BF1543"/>
  <c r="T1543"/>
  <c r="R1543"/>
  <c r="P1543"/>
  <c r="BI1538"/>
  <c r="BH1538"/>
  <c r="BG1538"/>
  <c r="BF1538"/>
  <c r="T1538"/>
  <c r="R1538"/>
  <c r="P1538"/>
  <c r="BI1531"/>
  <c r="BH1531"/>
  <c r="BG1531"/>
  <c r="BF1531"/>
  <c r="T1531"/>
  <c r="R1531"/>
  <c r="P1531"/>
  <c r="BI1526"/>
  <c r="BH1526"/>
  <c r="BG1526"/>
  <c r="BF1526"/>
  <c r="T1526"/>
  <c r="R1526"/>
  <c r="P1526"/>
  <c r="BI1522"/>
  <c r="BH1522"/>
  <c r="BG1522"/>
  <c r="BF1522"/>
  <c r="T1522"/>
  <c r="R1522"/>
  <c r="P1522"/>
  <c r="BI1515"/>
  <c r="BH1515"/>
  <c r="BG1515"/>
  <c r="BF1515"/>
  <c r="T1515"/>
  <c r="R1515"/>
  <c r="P1515"/>
  <c r="BI1509"/>
  <c r="BH1509"/>
  <c r="BG1509"/>
  <c r="BF1509"/>
  <c r="T1509"/>
  <c r="R1509"/>
  <c r="P1509"/>
  <c r="BI1500"/>
  <c r="BH1500"/>
  <c r="BG1500"/>
  <c r="BF1500"/>
  <c r="T1500"/>
  <c r="R1500"/>
  <c r="P1500"/>
  <c r="BI1493"/>
  <c r="BH1493"/>
  <c r="BG1493"/>
  <c r="BF1493"/>
  <c r="T1493"/>
  <c r="R1493"/>
  <c r="P1493"/>
  <c r="BI1488"/>
  <c r="BH1488"/>
  <c r="BG1488"/>
  <c r="BF1488"/>
  <c r="T1488"/>
  <c r="R1488"/>
  <c r="P1488"/>
  <c r="BI1479"/>
  <c r="BH1479"/>
  <c r="BG1479"/>
  <c r="BF1479"/>
  <c r="T1479"/>
  <c r="R1479"/>
  <c r="P1479"/>
  <c r="BI1475"/>
  <c r="BH1475"/>
  <c r="BG1475"/>
  <c r="BF1475"/>
  <c r="T1475"/>
  <c r="R1475"/>
  <c r="P1475"/>
  <c r="BI1471"/>
  <c r="BH1471"/>
  <c r="BG1471"/>
  <c r="BF1471"/>
  <c r="T1471"/>
  <c r="R1471"/>
  <c r="P1471"/>
  <c r="BI1468"/>
  <c r="BH1468"/>
  <c r="BG1468"/>
  <c r="BF1468"/>
  <c r="T1468"/>
  <c r="R1468"/>
  <c r="P1468"/>
  <c r="BI1456"/>
  <c r="BH1456"/>
  <c r="BG1456"/>
  <c r="BF1456"/>
  <c r="T1456"/>
  <c r="R1456"/>
  <c r="P1456"/>
  <c r="BI1444"/>
  <c r="BH1444"/>
  <c r="BG1444"/>
  <c r="BF1444"/>
  <c r="T1444"/>
  <c r="R1444"/>
  <c r="P1444"/>
  <c r="BI1434"/>
  <c r="BH1434"/>
  <c r="BG1434"/>
  <c r="BF1434"/>
  <c r="T1434"/>
  <c r="R1434"/>
  <c r="P1434"/>
  <c r="BI1427"/>
  <c r="BH1427"/>
  <c r="BG1427"/>
  <c r="BF1427"/>
  <c r="T1427"/>
  <c r="R1427"/>
  <c r="P1427"/>
  <c r="BI1422"/>
  <c r="BH1422"/>
  <c r="BG1422"/>
  <c r="BF1422"/>
  <c r="T1422"/>
  <c r="R1422"/>
  <c r="P1422"/>
  <c r="BI1407"/>
  <c r="BH1407"/>
  <c r="BG1407"/>
  <c r="BF1407"/>
  <c r="T1407"/>
  <c r="R1407"/>
  <c r="P1407"/>
  <c r="BI1404"/>
  <c r="BH1404"/>
  <c r="BG1404"/>
  <c r="BF1404"/>
  <c r="T1404"/>
  <c r="R1404"/>
  <c r="P1404"/>
  <c r="BI1401"/>
  <c r="BH1401"/>
  <c r="BG1401"/>
  <c r="BF1401"/>
  <c r="T1401"/>
  <c r="R1401"/>
  <c r="P1401"/>
  <c r="BI1398"/>
  <c r="BH1398"/>
  <c r="BG1398"/>
  <c r="BF1398"/>
  <c r="T1398"/>
  <c r="R1398"/>
  <c r="P1398"/>
  <c r="BI1395"/>
  <c r="BH1395"/>
  <c r="BG1395"/>
  <c r="BF1395"/>
  <c r="T1395"/>
  <c r="R1395"/>
  <c r="P1395"/>
  <c r="BI1392"/>
  <c r="BH1392"/>
  <c r="BG1392"/>
  <c r="BF1392"/>
  <c r="T1392"/>
  <c r="R1392"/>
  <c r="P1392"/>
  <c r="BI1388"/>
  <c r="BH1388"/>
  <c r="BG1388"/>
  <c r="BF1388"/>
  <c r="T1388"/>
  <c r="R1388"/>
  <c r="P1388"/>
  <c r="BI1386"/>
  <c r="BH1386"/>
  <c r="BG1386"/>
  <c r="BF1386"/>
  <c r="T1386"/>
  <c r="R1386"/>
  <c r="P1386"/>
  <c r="BI1384"/>
  <c r="BH1384"/>
  <c r="BG1384"/>
  <c r="BF1384"/>
  <c r="T1384"/>
  <c r="R1384"/>
  <c r="P1384"/>
  <c r="BI1382"/>
  <c r="BH1382"/>
  <c r="BG1382"/>
  <c r="BF1382"/>
  <c r="T1382"/>
  <c r="R1382"/>
  <c r="P1382"/>
  <c r="BI1380"/>
  <c r="BH1380"/>
  <c r="BG1380"/>
  <c r="BF1380"/>
  <c r="T1380"/>
  <c r="R1380"/>
  <c r="P1380"/>
  <c r="BI1378"/>
  <c r="BH1378"/>
  <c r="BG1378"/>
  <c r="BF1378"/>
  <c r="T1378"/>
  <c r="R1378"/>
  <c r="P1378"/>
  <c r="BI1376"/>
  <c r="BH1376"/>
  <c r="BG1376"/>
  <c r="BF1376"/>
  <c r="T1376"/>
  <c r="R1376"/>
  <c r="P1376"/>
  <c r="BI1374"/>
  <c r="BH1374"/>
  <c r="BG1374"/>
  <c r="BF1374"/>
  <c r="T1374"/>
  <c r="R1374"/>
  <c r="P1374"/>
  <c r="BI1372"/>
  <c r="BH1372"/>
  <c r="BG1372"/>
  <c r="BF1372"/>
  <c r="T1372"/>
  <c r="R1372"/>
  <c r="P1372"/>
  <c r="BI1370"/>
  <c r="BH1370"/>
  <c r="BG1370"/>
  <c r="BF1370"/>
  <c r="T1370"/>
  <c r="R1370"/>
  <c r="P1370"/>
  <c r="BI1368"/>
  <c r="BH1368"/>
  <c r="BG1368"/>
  <c r="BF1368"/>
  <c r="T1368"/>
  <c r="R1368"/>
  <c r="P1368"/>
  <c r="BI1366"/>
  <c r="BH1366"/>
  <c r="BG1366"/>
  <c r="BF1366"/>
  <c r="T1366"/>
  <c r="R1366"/>
  <c r="P1366"/>
  <c r="BI1364"/>
  <c r="BH1364"/>
  <c r="BG1364"/>
  <c r="BF1364"/>
  <c r="T1364"/>
  <c r="R1364"/>
  <c r="P1364"/>
  <c r="BI1362"/>
  <c r="BH1362"/>
  <c r="BG1362"/>
  <c r="BF1362"/>
  <c r="T1362"/>
  <c r="R1362"/>
  <c r="P1362"/>
  <c r="BI1360"/>
  <c r="BH1360"/>
  <c r="BG1360"/>
  <c r="BF1360"/>
  <c r="T1360"/>
  <c r="R1360"/>
  <c r="P1360"/>
  <c r="BI1357"/>
  <c r="BH1357"/>
  <c r="BG1357"/>
  <c r="BF1357"/>
  <c r="T1357"/>
  <c r="R1357"/>
  <c r="P1357"/>
  <c r="BI1354"/>
  <c r="BH1354"/>
  <c r="BG1354"/>
  <c r="BF1354"/>
  <c r="T1354"/>
  <c r="R1354"/>
  <c r="P1354"/>
  <c r="BI1352"/>
  <c r="BH1352"/>
  <c r="BG1352"/>
  <c r="BF1352"/>
  <c r="T1352"/>
  <c r="R1352"/>
  <c r="P1352"/>
  <c r="BI1350"/>
  <c r="BH1350"/>
  <c r="BG1350"/>
  <c r="BF1350"/>
  <c r="T1350"/>
  <c r="R1350"/>
  <c r="P1350"/>
  <c r="BI1348"/>
  <c r="BH1348"/>
  <c r="BG1348"/>
  <c r="BF1348"/>
  <c r="T1348"/>
  <c r="R1348"/>
  <c r="P1348"/>
  <c r="BI1346"/>
  <c r="BH1346"/>
  <c r="BG1346"/>
  <c r="BF1346"/>
  <c r="T1346"/>
  <c r="R1346"/>
  <c r="P1346"/>
  <c r="BI1343"/>
  <c r="BH1343"/>
  <c r="BG1343"/>
  <c r="BF1343"/>
  <c r="T1343"/>
  <c r="R1343"/>
  <c r="P1343"/>
  <c r="BI1341"/>
  <c r="BH1341"/>
  <c r="BG1341"/>
  <c r="BF1341"/>
  <c r="T1341"/>
  <c r="R1341"/>
  <c r="P1341"/>
  <c r="BI1339"/>
  <c r="BH1339"/>
  <c r="BG1339"/>
  <c r="BF1339"/>
  <c r="T1339"/>
  <c r="R1339"/>
  <c r="P1339"/>
  <c r="BI1337"/>
  <c r="BH1337"/>
  <c r="BG1337"/>
  <c r="BF1337"/>
  <c r="T1337"/>
  <c r="R1337"/>
  <c r="P1337"/>
  <c r="BI1334"/>
  <c r="BH1334"/>
  <c r="BG1334"/>
  <c r="BF1334"/>
  <c r="T1334"/>
  <c r="R1334"/>
  <c r="P1334"/>
  <c r="BI1331"/>
  <c r="BH1331"/>
  <c r="BG1331"/>
  <c r="BF1331"/>
  <c r="T1331"/>
  <c r="R1331"/>
  <c r="P1331"/>
  <c r="BI1328"/>
  <c r="BH1328"/>
  <c r="BG1328"/>
  <c r="BF1328"/>
  <c r="T1328"/>
  <c r="R1328"/>
  <c r="P1328"/>
  <c r="BI1325"/>
  <c r="BH1325"/>
  <c r="BG1325"/>
  <c r="BF1325"/>
  <c r="T1325"/>
  <c r="R1325"/>
  <c r="P1325"/>
  <c r="BI1323"/>
  <c r="BH1323"/>
  <c r="BG1323"/>
  <c r="BF1323"/>
  <c r="T1323"/>
  <c r="R1323"/>
  <c r="P1323"/>
  <c r="BI1321"/>
  <c r="BH1321"/>
  <c r="BG1321"/>
  <c r="BF1321"/>
  <c r="T1321"/>
  <c r="R1321"/>
  <c r="P1321"/>
  <c r="BI1318"/>
  <c r="BH1318"/>
  <c r="BG1318"/>
  <c r="BF1318"/>
  <c r="T1318"/>
  <c r="R1318"/>
  <c r="P1318"/>
  <c r="BI1287"/>
  <c r="BH1287"/>
  <c r="BG1287"/>
  <c r="BF1287"/>
  <c r="T1287"/>
  <c r="R1287"/>
  <c r="P1287"/>
  <c r="BI1256"/>
  <c r="BH1256"/>
  <c r="BG1256"/>
  <c r="BF1256"/>
  <c r="T1256"/>
  <c r="R1256"/>
  <c r="P1256"/>
  <c r="BI1236"/>
  <c r="BH1236"/>
  <c r="BG1236"/>
  <c r="BF1236"/>
  <c r="T1236"/>
  <c r="R1236"/>
  <c r="P1236"/>
  <c r="BI1232"/>
  <c r="BH1232"/>
  <c r="BG1232"/>
  <c r="BF1232"/>
  <c r="T1232"/>
  <c r="R1232"/>
  <c r="P1232"/>
  <c r="BI1229"/>
  <c r="BH1229"/>
  <c r="BG1229"/>
  <c r="BF1229"/>
  <c r="T1229"/>
  <c r="R1229"/>
  <c r="P1229"/>
  <c r="BI1221"/>
  <c r="BH1221"/>
  <c r="BG1221"/>
  <c r="BF1221"/>
  <c r="T1221"/>
  <c r="R1221"/>
  <c r="P1221"/>
  <c r="BI1184"/>
  <c r="BH1184"/>
  <c r="BG1184"/>
  <c r="BF1184"/>
  <c r="T1184"/>
  <c r="R1184"/>
  <c r="P1184"/>
  <c r="BI1181"/>
  <c r="BH1181"/>
  <c r="BG1181"/>
  <c r="BF1181"/>
  <c r="T1181"/>
  <c r="R1181"/>
  <c r="P1181"/>
  <c r="BI1179"/>
  <c r="BH1179"/>
  <c r="BG1179"/>
  <c r="BF1179"/>
  <c r="T1179"/>
  <c r="R1179"/>
  <c r="P1179"/>
  <c r="BI1177"/>
  <c r="BH1177"/>
  <c r="BG1177"/>
  <c r="BF1177"/>
  <c r="T1177"/>
  <c r="R1177"/>
  <c r="P1177"/>
  <c r="BI1172"/>
  <c r="BH1172"/>
  <c r="BG1172"/>
  <c r="BF1172"/>
  <c r="T1172"/>
  <c r="R1172"/>
  <c r="P1172"/>
  <c r="BI1162"/>
  <c r="BH1162"/>
  <c r="BG1162"/>
  <c r="BF1162"/>
  <c r="T1162"/>
  <c r="R1162"/>
  <c r="P1162"/>
  <c r="BI1159"/>
  <c r="BH1159"/>
  <c r="BG1159"/>
  <c r="BF1159"/>
  <c r="T1159"/>
  <c r="R1159"/>
  <c r="P1159"/>
  <c r="BI1156"/>
  <c r="BH1156"/>
  <c r="BG1156"/>
  <c r="BF1156"/>
  <c r="T1156"/>
  <c r="R1156"/>
  <c r="P1156"/>
  <c r="BI1153"/>
  <c r="BH1153"/>
  <c r="BG1153"/>
  <c r="BF1153"/>
  <c r="T1153"/>
  <c r="R1153"/>
  <c r="P1153"/>
  <c r="BI1150"/>
  <c r="BH1150"/>
  <c r="BG1150"/>
  <c r="BF1150"/>
  <c r="T1150"/>
  <c r="R1150"/>
  <c r="P1150"/>
  <c r="BI1145"/>
  <c r="BH1145"/>
  <c r="BG1145"/>
  <c r="BF1145"/>
  <c r="T1145"/>
  <c r="R1145"/>
  <c r="P1145"/>
  <c r="BI1141"/>
  <c r="BH1141"/>
  <c r="BG1141"/>
  <c r="BF1141"/>
  <c r="T1141"/>
  <c r="R1141"/>
  <c r="P1141"/>
  <c r="BI1138"/>
  <c r="BH1138"/>
  <c r="BG1138"/>
  <c r="BF1138"/>
  <c r="T1138"/>
  <c r="R1138"/>
  <c r="P1138"/>
  <c r="BI1131"/>
  <c r="BH1131"/>
  <c r="BG1131"/>
  <c r="BF1131"/>
  <c r="T1131"/>
  <c r="R1131"/>
  <c r="P1131"/>
  <c r="BI1124"/>
  <c r="BH1124"/>
  <c r="BG1124"/>
  <c r="BF1124"/>
  <c r="T1124"/>
  <c r="R1124"/>
  <c r="P1124"/>
  <c r="BI1119"/>
  <c r="BH1119"/>
  <c r="BG1119"/>
  <c r="BF1119"/>
  <c r="T1119"/>
  <c r="T1118"/>
  <c r="R1119"/>
  <c r="R1118"/>
  <c r="P1119"/>
  <c r="P1118"/>
  <c r="BI1116"/>
  <c r="BH1116"/>
  <c r="BG1116"/>
  <c r="BF1116"/>
  <c r="T1116"/>
  <c r="R1116"/>
  <c r="P1116"/>
  <c r="BI1112"/>
  <c r="BH1112"/>
  <c r="BG1112"/>
  <c r="BF1112"/>
  <c r="T1112"/>
  <c r="R1112"/>
  <c r="P1112"/>
  <c r="BI1108"/>
  <c r="BH1108"/>
  <c r="BG1108"/>
  <c r="BF1108"/>
  <c r="T1108"/>
  <c r="R1108"/>
  <c r="P1108"/>
  <c r="BI1104"/>
  <c r="BH1104"/>
  <c r="BG1104"/>
  <c r="BF1104"/>
  <c r="T1104"/>
  <c r="R1104"/>
  <c r="P1104"/>
  <c r="BI1099"/>
  <c r="BH1099"/>
  <c r="BG1099"/>
  <c r="BF1099"/>
  <c r="T1099"/>
  <c r="R1099"/>
  <c r="P1099"/>
  <c r="BI1092"/>
  <c r="BH1092"/>
  <c r="BG1092"/>
  <c r="BF1092"/>
  <c r="T1092"/>
  <c r="R1092"/>
  <c r="P1092"/>
  <c r="BI1087"/>
  <c r="BH1087"/>
  <c r="BG1087"/>
  <c r="BF1087"/>
  <c r="T1087"/>
  <c r="R1087"/>
  <c r="P1087"/>
  <c r="BI1083"/>
  <c r="BH1083"/>
  <c r="BG1083"/>
  <c r="BF1083"/>
  <c r="T1083"/>
  <c r="R1083"/>
  <c r="P1083"/>
  <c r="BI1016"/>
  <c r="BH1016"/>
  <c r="BG1016"/>
  <c r="BF1016"/>
  <c r="T1016"/>
  <c r="R1016"/>
  <c r="P1016"/>
  <c r="BI949"/>
  <c r="BH949"/>
  <c r="BG949"/>
  <c r="BF949"/>
  <c r="T949"/>
  <c r="R949"/>
  <c r="P949"/>
  <c r="BI946"/>
  <c r="BH946"/>
  <c r="BG946"/>
  <c r="BF946"/>
  <c r="T946"/>
  <c r="R946"/>
  <c r="P946"/>
  <c r="BI943"/>
  <c r="BH943"/>
  <c r="BG943"/>
  <c r="BF943"/>
  <c r="T943"/>
  <c r="R943"/>
  <c r="P943"/>
  <c r="BI939"/>
  <c r="BH939"/>
  <c r="BG939"/>
  <c r="BF939"/>
  <c r="T939"/>
  <c r="R939"/>
  <c r="P939"/>
  <c r="BI937"/>
  <c r="BH937"/>
  <c r="BG937"/>
  <c r="BF937"/>
  <c r="T937"/>
  <c r="R937"/>
  <c r="P937"/>
  <c r="BI838"/>
  <c r="BH838"/>
  <c r="BG838"/>
  <c r="BF838"/>
  <c r="T838"/>
  <c r="R838"/>
  <c r="P838"/>
  <c r="BI835"/>
  <c r="BH835"/>
  <c r="BG835"/>
  <c r="BF835"/>
  <c r="T835"/>
  <c r="R835"/>
  <c r="P835"/>
  <c r="BI828"/>
  <c r="BH828"/>
  <c r="BG828"/>
  <c r="BF828"/>
  <c r="T828"/>
  <c r="R828"/>
  <c r="P828"/>
  <c r="BI819"/>
  <c r="BH819"/>
  <c r="BG819"/>
  <c r="BF819"/>
  <c r="T819"/>
  <c r="R819"/>
  <c r="P819"/>
  <c r="BI810"/>
  <c r="BH810"/>
  <c r="BG810"/>
  <c r="BF810"/>
  <c r="T810"/>
  <c r="R810"/>
  <c r="P810"/>
  <c r="BI803"/>
  <c r="BH803"/>
  <c r="BG803"/>
  <c r="BF803"/>
  <c r="T803"/>
  <c r="R803"/>
  <c r="P803"/>
  <c r="BI799"/>
  <c r="BH799"/>
  <c r="BG799"/>
  <c r="BF799"/>
  <c r="T799"/>
  <c r="R799"/>
  <c r="P799"/>
  <c r="BI794"/>
  <c r="BH794"/>
  <c r="BG794"/>
  <c r="BF794"/>
  <c r="T794"/>
  <c r="R794"/>
  <c r="P794"/>
  <c r="BI788"/>
  <c r="BH788"/>
  <c r="BG788"/>
  <c r="BF788"/>
  <c r="T788"/>
  <c r="T787"/>
  <c r="R788"/>
  <c r="R787"/>
  <c r="P788"/>
  <c r="P787"/>
  <c r="BI784"/>
  <c r="BH784"/>
  <c r="BG784"/>
  <c r="BF784"/>
  <c r="T784"/>
  <c r="T783"/>
  <c r="R784"/>
  <c r="R783"/>
  <c r="P784"/>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7"/>
  <c r="BH767"/>
  <c r="BG767"/>
  <c r="BF767"/>
  <c r="T767"/>
  <c r="R767"/>
  <c r="P767"/>
  <c r="BI765"/>
  <c r="BH765"/>
  <c r="BG765"/>
  <c r="BF765"/>
  <c r="T765"/>
  <c r="R765"/>
  <c r="P765"/>
  <c r="BI763"/>
  <c r="BH763"/>
  <c r="BG763"/>
  <c r="BF763"/>
  <c r="T763"/>
  <c r="R763"/>
  <c r="P763"/>
  <c r="BI760"/>
  <c r="BH760"/>
  <c r="BG760"/>
  <c r="BF760"/>
  <c r="T760"/>
  <c r="R760"/>
  <c r="P760"/>
  <c r="BI758"/>
  <c r="BH758"/>
  <c r="BG758"/>
  <c r="BF758"/>
  <c r="T758"/>
  <c r="R758"/>
  <c r="P758"/>
  <c r="BI756"/>
  <c r="BH756"/>
  <c r="BG756"/>
  <c r="BF756"/>
  <c r="T756"/>
  <c r="R756"/>
  <c r="P756"/>
  <c r="BI752"/>
  <c r="BH752"/>
  <c r="BG752"/>
  <c r="BF752"/>
  <c r="T752"/>
  <c r="R752"/>
  <c r="P752"/>
  <c r="BI750"/>
  <c r="BH750"/>
  <c r="BG750"/>
  <c r="BF750"/>
  <c r="T750"/>
  <c r="R750"/>
  <c r="P750"/>
  <c r="BI748"/>
  <c r="BH748"/>
  <c r="BG748"/>
  <c r="BF748"/>
  <c r="T748"/>
  <c r="R748"/>
  <c r="P748"/>
  <c r="BI745"/>
  <c r="BH745"/>
  <c r="BG745"/>
  <c r="BF745"/>
  <c r="T745"/>
  <c r="R745"/>
  <c r="P745"/>
  <c r="BI742"/>
  <c r="BH742"/>
  <c r="BG742"/>
  <c r="BF742"/>
  <c r="T742"/>
  <c r="R742"/>
  <c r="P742"/>
  <c r="BI739"/>
  <c r="BH739"/>
  <c r="BG739"/>
  <c r="BF739"/>
  <c r="T739"/>
  <c r="R739"/>
  <c r="P739"/>
  <c r="BI727"/>
  <c r="BH727"/>
  <c r="BG727"/>
  <c r="BF727"/>
  <c r="T727"/>
  <c r="R727"/>
  <c r="P727"/>
  <c r="BI724"/>
  <c r="BH724"/>
  <c r="BG724"/>
  <c r="BF724"/>
  <c r="T724"/>
  <c r="R724"/>
  <c r="P724"/>
  <c r="BI712"/>
  <c r="BH712"/>
  <c r="BG712"/>
  <c r="BF712"/>
  <c r="T712"/>
  <c r="R712"/>
  <c r="P712"/>
  <c r="BI699"/>
  <c r="BH699"/>
  <c r="BG699"/>
  <c r="BF699"/>
  <c r="T699"/>
  <c r="R699"/>
  <c r="P699"/>
  <c r="BI694"/>
  <c r="BH694"/>
  <c r="BG694"/>
  <c r="BF694"/>
  <c r="T694"/>
  <c r="R694"/>
  <c r="P694"/>
  <c r="BI657"/>
  <c r="BH657"/>
  <c r="BG657"/>
  <c r="BF657"/>
  <c r="T657"/>
  <c r="R657"/>
  <c r="P657"/>
  <c r="BI653"/>
  <c r="BH653"/>
  <c r="BG653"/>
  <c r="BF653"/>
  <c r="T653"/>
  <c r="R653"/>
  <c r="P653"/>
  <c r="BI651"/>
  <c r="BH651"/>
  <c r="BG651"/>
  <c r="BF651"/>
  <c r="T651"/>
  <c r="R651"/>
  <c r="P651"/>
  <c r="BI644"/>
  <c r="BH644"/>
  <c r="BG644"/>
  <c r="BF644"/>
  <c r="T644"/>
  <c r="R644"/>
  <c r="P644"/>
  <c r="BI637"/>
  <c r="BH637"/>
  <c r="BG637"/>
  <c r="BF637"/>
  <c r="T637"/>
  <c r="R637"/>
  <c r="P637"/>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05"/>
  <c r="BH605"/>
  <c r="BG605"/>
  <c r="BF605"/>
  <c r="T605"/>
  <c r="R605"/>
  <c r="P605"/>
  <c r="BI597"/>
  <c r="BH597"/>
  <c r="BG597"/>
  <c r="BF597"/>
  <c r="T597"/>
  <c r="R597"/>
  <c r="P597"/>
  <c r="BI589"/>
  <c r="BH589"/>
  <c r="BG589"/>
  <c r="BF589"/>
  <c r="T589"/>
  <c r="R589"/>
  <c r="P589"/>
  <c r="BI581"/>
  <c r="BH581"/>
  <c r="BG581"/>
  <c r="BF581"/>
  <c r="T581"/>
  <c r="R581"/>
  <c r="P581"/>
  <c r="BI574"/>
  <c r="BH574"/>
  <c r="BG574"/>
  <c r="BF574"/>
  <c r="T574"/>
  <c r="R574"/>
  <c r="P574"/>
  <c r="BI570"/>
  <c r="BH570"/>
  <c r="BG570"/>
  <c r="BF570"/>
  <c r="T570"/>
  <c r="R570"/>
  <c r="P570"/>
  <c r="BI565"/>
  <c r="BH565"/>
  <c r="BG565"/>
  <c r="BF565"/>
  <c r="T565"/>
  <c r="R565"/>
  <c r="P565"/>
  <c r="BI561"/>
  <c r="BH561"/>
  <c r="BG561"/>
  <c r="BF561"/>
  <c r="T561"/>
  <c r="R561"/>
  <c r="P561"/>
  <c r="BI546"/>
  <c r="BH546"/>
  <c r="BG546"/>
  <c r="BF546"/>
  <c r="T546"/>
  <c r="R546"/>
  <c r="P546"/>
  <c r="BI542"/>
  <c r="BH542"/>
  <c r="BG542"/>
  <c r="BF542"/>
  <c r="T542"/>
  <c r="R542"/>
  <c r="P542"/>
  <c r="BI535"/>
  <c r="BH535"/>
  <c r="BG535"/>
  <c r="BF535"/>
  <c r="T535"/>
  <c r="R535"/>
  <c r="P535"/>
  <c r="BI520"/>
  <c r="BH520"/>
  <c r="BG520"/>
  <c r="BF520"/>
  <c r="T520"/>
  <c r="R520"/>
  <c r="P520"/>
  <c r="BI516"/>
  <c r="BH516"/>
  <c r="BG516"/>
  <c r="BF516"/>
  <c r="T516"/>
  <c r="R516"/>
  <c r="P516"/>
  <c r="BI499"/>
  <c r="BH499"/>
  <c r="BG499"/>
  <c r="BF499"/>
  <c r="T499"/>
  <c r="R499"/>
  <c r="P499"/>
  <c r="BI491"/>
  <c r="BH491"/>
  <c r="BG491"/>
  <c r="BF491"/>
  <c r="T491"/>
  <c r="R491"/>
  <c r="P491"/>
  <c r="BI483"/>
  <c r="BH483"/>
  <c r="BG483"/>
  <c r="BF483"/>
  <c r="T483"/>
  <c r="R483"/>
  <c r="P483"/>
  <c r="BI476"/>
  <c r="BH476"/>
  <c r="BG476"/>
  <c r="BF476"/>
  <c r="T476"/>
  <c r="R476"/>
  <c r="P476"/>
  <c r="BI469"/>
  <c r="BH469"/>
  <c r="BG469"/>
  <c r="BF469"/>
  <c r="T469"/>
  <c r="R469"/>
  <c r="P469"/>
  <c r="BI467"/>
  <c r="BH467"/>
  <c r="BG467"/>
  <c r="BF467"/>
  <c r="T467"/>
  <c r="R467"/>
  <c r="P467"/>
  <c r="BI453"/>
  <c r="BH453"/>
  <c r="BG453"/>
  <c r="BF453"/>
  <c r="T453"/>
  <c r="R453"/>
  <c r="P453"/>
  <c r="BI439"/>
  <c r="BH439"/>
  <c r="BG439"/>
  <c r="BF439"/>
  <c r="T439"/>
  <c r="R439"/>
  <c r="P439"/>
  <c r="BI437"/>
  <c r="BH437"/>
  <c r="BG437"/>
  <c r="BF437"/>
  <c r="T437"/>
  <c r="R437"/>
  <c r="P437"/>
  <c r="BI361"/>
  <c r="BH361"/>
  <c r="BG361"/>
  <c r="BF361"/>
  <c r="T361"/>
  <c r="R361"/>
  <c r="P361"/>
  <c r="BI359"/>
  <c r="BH359"/>
  <c r="BG359"/>
  <c r="BF359"/>
  <c r="T359"/>
  <c r="R359"/>
  <c r="P359"/>
  <c r="BI356"/>
  <c r="BH356"/>
  <c r="BG356"/>
  <c r="BF356"/>
  <c r="T356"/>
  <c r="R356"/>
  <c r="P356"/>
  <c r="BI340"/>
  <c r="BH340"/>
  <c r="BG340"/>
  <c r="BF340"/>
  <c r="T340"/>
  <c r="R340"/>
  <c r="P340"/>
  <c r="BI336"/>
  <c r="BH336"/>
  <c r="BG336"/>
  <c r="BF336"/>
  <c r="T336"/>
  <c r="R336"/>
  <c r="P336"/>
  <c r="BI332"/>
  <c r="BH332"/>
  <c r="BG332"/>
  <c r="BF332"/>
  <c r="T332"/>
  <c r="R332"/>
  <c r="P332"/>
  <c r="BI321"/>
  <c r="BH321"/>
  <c r="BG321"/>
  <c r="BF321"/>
  <c r="T321"/>
  <c r="R321"/>
  <c r="P321"/>
  <c r="BI317"/>
  <c r="BH317"/>
  <c r="BG317"/>
  <c r="BF317"/>
  <c r="T317"/>
  <c r="R317"/>
  <c r="P317"/>
  <c r="BI315"/>
  <c r="BH315"/>
  <c r="BG315"/>
  <c r="BF315"/>
  <c r="T315"/>
  <c r="R315"/>
  <c r="P315"/>
  <c r="BI311"/>
  <c r="BH311"/>
  <c r="BG311"/>
  <c r="BF311"/>
  <c r="T311"/>
  <c r="R311"/>
  <c r="P311"/>
  <c r="BI309"/>
  <c r="BH309"/>
  <c r="BG309"/>
  <c r="BF309"/>
  <c r="T309"/>
  <c r="R309"/>
  <c r="P309"/>
  <c r="BI307"/>
  <c r="BH307"/>
  <c r="BG307"/>
  <c r="BF307"/>
  <c r="T307"/>
  <c r="R307"/>
  <c r="P307"/>
  <c r="BI305"/>
  <c r="BH305"/>
  <c r="BG305"/>
  <c r="BF305"/>
  <c r="T305"/>
  <c r="R305"/>
  <c r="P305"/>
  <c r="BI301"/>
  <c r="BH301"/>
  <c r="BG301"/>
  <c r="BF301"/>
  <c r="T301"/>
  <c r="R301"/>
  <c r="P301"/>
  <c r="BI297"/>
  <c r="BH297"/>
  <c r="BG297"/>
  <c r="BF297"/>
  <c r="T297"/>
  <c r="R297"/>
  <c r="P297"/>
  <c r="BI289"/>
  <c r="BH289"/>
  <c r="BG289"/>
  <c r="BF289"/>
  <c r="T289"/>
  <c r="R289"/>
  <c r="P289"/>
  <c r="BI284"/>
  <c r="BH284"/>
  <c r="BG284"/>
  <c r="BF284"/>
  <c r="T284"/>
  <c r="R284"/>
  <c r="P284"/>
  <c r="BI276"/>
  <c r="BH276"/>
  <c r="BG276"/>
  <c r="BF276"/>
  <c r="T276"/>
  <c r="R276"/>
  <c r="P276"/>
  <c r="BI274"/>
  <c r="BH274"/>
  <c r="BG274"/>
  <c r="BF274"/>
  <c r="T274"/>
  <c r="R274"/>
  <c r="P274"/>
  <c r="BI267"/>
  <c r="BH267"/>
  <c r="BG267"/>
  <c r="BF267"/>
  <c r="T267"/>
  <c r="R267"/>
  <c r="P267"/>
  <c r="BI260"/>
  <c r="BH260"/>
  <c r="BG260"/>
  <c r="BF260"/>
  <c r="T260"/>
  <c r="R260"/>
  <c r="P260"/>
  <c r="BI234"/>
  <c r="BH234"/>
  <c r="BG234"/>
  <c r="BF234"/>
  <c r="T234"/>
  <c r="R234"/>
  <c r="P234"/>
  <c r="BI228"/>
  <c r="BH228"/>
  <c r="BG228"/>
  <c r="BF228"/>
  <c r="T228"/>
  <c r="R228"/>
  <c r="P228"/>
  <c r="BI221"/>
  <c r="BH221"/>
  <c r="BG221"/>
  <c r="BF221"/>
  <c r="T221"/>
  <c r="R221"/>
  <c r="P221"/>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1"/>
  <c r="BH151"/>
  <c r="BG151"/>
  <c r="BF151"/>
  <c r="T151"/>
  <c r="R151"/>
  <c r="P151"/>
  <c r="F142"/>
  <c r="E140"/>
  <c r="F89"/>
  <c r="E87"/>
  <c r="J24"/>
  <c r="E24"/>
  <c r="J145"/>
  <c r="J23"/>
  <c r="J21"/>
  <c r="E21"/>
  <c r="J144"/>
  <c r="J20"/>
  <c r="J18"/>
  <c r="E18"/>
  <c r="F92"/>
  <c r="J17"/>
  <c r="J15"/>
  <c r="E15"/>
  <c r="F144"/>
  <c r="J14"/>
  <c r="J12"/>
  <c r="J89"/>
  <c r="E7"/>
  <c r="E138"/>
  <c i="1" r="L90"/>
  <c r="AM90"/>
  <c r="AM89"/>
  <c r="L89"/>
  <c r="AM87"/>
  <c r="L87"/>
  <c r="L85"/>
  <c r="L84"/>
  <c i="9" r="BK224"/>
  <c r="J181"/>
  <c r="BK149"/>
  <c r="J134"/>
  <c r="BK283"/>
  <c r="BK266"/>
  <c r="J251"/>
  <c r="BK220"/>
  <c r="J210"/>
  <c r="BK198"/>
  <c r="J177"/>
  <c r="BK155"/>
  <c r="J145"/>
  <c r="BK287"/>
  <c r="BK275"/>
  <c r="BK260"/>
  <c r="BK251"/>
  <c r="J240"/>
  <c r="BK230"/>
  <c r="J222"/>
  <c r="J216"/>
  <c r="BK202"/>
  <c r="BK191"/>
  <c r="J185"/>
  <c r="J173"/>
  <c r="J155"/>
  <c r="J294"/>
  <c r="J260"/>
  <c r="J253"/>
  <c r="J212"/>
  <c r="BK200"/>
  <c r="J157"/>
  <c r="BK140"/>
  <c i="2" r="J2000"/>
  <c r="BK1992"/>
  <c r="BK1983"/>
  <c r="BK1947"/>
  <c r="BK1852"/>
  <c r="BK1732"/>
  <c r="J1680"/>
  <c r="J1590"/>
  <c r="J1555"/>
  <c r="BK1526"/>
  <c r="BK1407"/>
  <c r="BK1392"/>
  <c r="BK1382"/>
  <c r="BK1370"/>
  <c r="BK1362"/>
  <c r="BK1341"/>
  <c r="J1229"/>
  <c r="J1159"/>
  <c r="J1119"/>
  <c r="BK946"/>
  <c r="J937"/>
  <c r="BK781"/>
  <c r="BK763"/>
  <c r="BK752"/>
  <c r="BK748"/>
  <c r="BK742"/>
  <c r="BK651"/>
  <c r="J622"/>
  <c r="J581"/>
  <c r="BK561"/>
  <c r="J520"/>
  <c r="BK499"/>
  <c r="J453"/>
  <c r="BK356"/>
  <c r="BK321"/>
  <c r="BK309"/>
  <c r="J289"/>
  <c r="J267"/>
  <c r="BK208"/>
  <c r="J179"/>
  <c r="BK2002"/>
  <c r="BK1988"/>
  <c r="J1977"/>
  <c r="BK1934"/>
  <c r="BK1892"/>
  <c r="BK1860"/>
  <c r="J1817"/>
  <c r="J1734"/>
  <c r="BK1677"/>
  <c r="BK1562"/>
  <c r="BK1493"/>
  <c r="BK1444"/>
  <c r="BK1422"/>
  <c r="BK1404"/>
  <c r="J1398"/>
  <c r="BK1386"/>
  <c r="BK1378"/>
  <c r="J1357"/>
  <c r="BK1350"/>
  <c r="J1337"/>
  <c r="BK1318"/>
  <c r="BK1232"/>
  <c r="J1124"/>
  <c r="J1112"/>
  <c r="J1099"/>
  <c r="BK835"/>
  <c r="J788"/>
  <c r="J767"/>
  <c r="J752"/>
  <c r="BK724"/>
  <c r="J605"/>
  <c r="BK546"/>
  <c r="J516"/>
  <c r="BK453"/>
  <c r="BK361"/>
  <c r="BK336"/>
  <c r="BK307"/>
  <c r="BK297"/>
  <c r="BK234"/>
  <c r="BK184"/>
  <c r="BK169"/>
  <c r="BK1958"/>
  <c r="J1934"/>
  <c r="J1732"/>
  <c r="J1671"/>
  <c r="J1543"/>
  <c r="J1509"/>
  <c r="BK1479"/>
  <c r="BK1468"/>
  <c r="J1404"/>
  <c r="BK1380"/>
  <c r="J1374"/>
  <c r="J1354"/>
  <c r="J1346"/>
  <c r="J1339"/>
  <c r="BK1325"/>
  <c r="J1232"/>
  <c r="J1221"/>
  <c r="BK1159"/>
  <c r="BK1141"/>
  <c r="J1104"/>
  <c r="J1087"/>
  <c r="BK949"/>
  <c r="J943"/>
  <c r="BK838"/>
  <c r="J799"/>
  <c r="BK788"/>
  <c r="BK767"/>
  <c r="J756"/>
  <c r="J724"/>
  <c r="BK653"/>
  <c r="BK622"/>
  <c r="BK605"/>
  <c r="BK589"/>
  <c r="J561"/>
  <c r="BK520"/>
  <c r="BK332"/>
  <c r="J311"/>
  <c r="J276"/>
  <c r="J234"/>
  <c r="BK193"/>
  <c r="BK2000"/>
  <c r="J1994"/>
  <c r="BK1979"/>
  <c r="BK1937"/>
  <c r="BK1887"/>
  <c r="BK1671"/>
  <c r="BK1649"/>
  <c r="J1585"/>
  <c r="BK1522"/>
  <c r="BK1475"/>
  <c r="J1434"/>
  <c r="BK1398"/>
  <c r="J1370"/>
  <c r="BK1360"/>
  <c r="BK1348"/>
  <c r="J1325"/>
  <c r="J1318"/>
  <c r="BK1256"/>
  <c r="BK1184"/>
  <c r="BK1177"/>
  <c r="J1162"/>
  <c r="J1141"/>
  <c r="BK1124"/>
  <c r="BK1092"/>
  <c r="J828"/>
  <c r="J803"/>
  <c r="BK779"/>
  <c r="J773"/>
  <c r="BK765"/>
  <c r="J742"/>
  <c r="BK699"/>
  <c r="J626"/>
  <c r="BK574"/>
  <c r="BK476"/>
  <c r="J439"/>
  <c r="J361"/>
  <c r="J307"/>
  <c r="J260"/>
  <c r="J193"/>
  <c i="1" r="AS94"/>
  <c i="3" r="J145"/>
  <c r="BK134"/>
  <c r="BK174"/>
  <c r="BK168"/>
  <c r="J154"/>
  <c r="BK128"/>
  <c r="BK177"/>
  <c r="J158"/>
  <c r="BK131"/>
  <c i="4" r="BK203"/>
  <c r="BK180"/>
  <c r="J171"/>
  <c r="J162"/>
  <c r="J150"/>
  <c r="J136"/>
  <c r="BK211"/>
  <c r="BK190"/>
  <c r="J173"/>
  <c r="BK164"/>
  <c r="J154"/>
  <c r="BK143"/>
  <c r="BK132"/>
  <c r="J209"/>
  <c r="J199"/>
  <c r="J190"/>
  <c r="BK186"/>
  <c r="BK171"/>
  <c r="BK154"/>
  <c r="J134"/>
  <c r="J211"/>
  <c r="BK205"/>
  <c r="BK199"/>
  <c r="BK192"/>
  <c r="BK178"/>
  <c r="J160"/>
  <c r="BK150"/>
  <c r="BK146"/>
  <c i="5" r="J251"/>
  <c r="J241"/>
  <c r="BK232"/>
  <c r="J222"/>
  <c r="BK194"/>
  <c r="BK173"/>
  <c r="J166"/>
  <c r="BK154"/>
  <c r="BK146"/>
  <c r="BK123"/>
  <c r="BK217"/>
  <c r="BK214"/>
  <c r="BK212"/>
  <c r="BK209"/>
  <c r="J207"/>
  <c r="J199"/>
  <c r="J197"/>
  <c r="J188"/>
  <c r="J186"/>
  <c r="J183"/>
  <c r="J175"/>
  <c r="J154"/>
  <c r="J146"/>
  <c r="J144"/>
  <c r="BK138"/>
  <c r="BK136"/>
  <c r="BK133"/>
  <c r="BK128"/>
  <c r="J125"/>
  <c r="J123"/>
  <c r="BK251"/>
  <c r="BK247"/>
  <c r="BK241"/>
  <c r="J237"/>
  <c r="BK224"/>
  <c r="J219"/>
  <c r="J209"/>
  <c r="BK204"/>
  <c r="BK191"/>
  <c r="J178"/>
  <c r="BK164"/>
  <c r="J159"/>
  <c r="J141"/>
  <c r="J249"/>
  <c r="BK243"/>
  <c r="BK234"/>
  <c r="J227"/>
  <c r="J217"/>
  <c r="BK199"/>
  <c r="J194"/>
  <c r="BK188"/>
  <c r="BK178"/>
  <c r="J168"/>
  <c r="BK159"/>
  <c r="J151"/>
  <c r="BK141"/>
  <c r="J136"/>
  <c r="J128"/>
  <c i="6" r="J188"/>
  <c r="J174"/>
  <c r="BK165"/>
  <c r="J156"/>
  <c r="BK144"/>
  <c r="BK140"/>
  <c r="BK134"/>
  <c r="J128"/>
  <c r="BK124"/>
  <c r="J185"/>
  <c r="J171"/>
  <c r="BK160"/>
  <c r="J146"/>
  <c r="J140"/>
  <c r="J134"/>
  <c r="BK128"/>
  <c r="BK122"/>
  <c r="BK188"/>
  <c r="BK183"/>
  <c r="BK162"/>
  <c r="J158"/>
  <c r="BK148"/>
  <c r="J132"/>
  <c r="BK189"/>
  <c r="J183"/>
  <c r="J179"/>
  <c r="BK168"/>
  <c r="J162"/>
  <c r="BK154"/>
  <c r="J150"/>
  <c r="BK142"/>
  <c r="BK132"/>
  <c r="J122"/>
  <c i="7" r="J289"/>
  <c r="BK285"/>
  <c r="J279"/>
  <c r="J266"/>
  <c r="BK250"/>
  <c r="BK246"/>
  <c r="J241"/>
  <c r="J234"/>
  <c r="J230"/>
  <c r="J220"/>
  <c r="J212"/>
  <c r="BK193"/>
  <c r="BK189"/>
  <c r="J178"/>
  <c r="BK170"/>
  <c r="J158"/>
  <c r="BK139"/>
  <c r="BK287"/>
  <c r="BK279"/>
  <c r="J272"/>
  <c r="J260"/>
  <c r="BK241"/>
  <c r="BK232"/>
  <c r="J226"/>
  <c r="J210"/>
  <c r="J202"/>
  <c r="J193"/>
  <c r="BK180"/>
  <c r="BK168"/>
  <c r="J151"/>
  <c r="BK145"/>
  <c r="BK293"/>
  <c r="J283"/>
  <c r="J270"/>
  <c r="J258"/>
  <c r="J250"/>
  <c r="BK234"/>
  <c r="BK224"/>
  <c r="BK210"/>
  <c r="BK202"/>
  <c r="J191"/>
  <c r="J172"/>
  <c r="J160"/>
  <c r="J139"/>
  <c r="BK266"/>
  <c r="J246"/>
  <c r="J222"/>
  <c r="BK214"/>
  <c r="J204"/>
  <c r="BK182"/>
  <c r="J170"/>
  <c r="BK162"/>
  <c r="BK151"/>
  <c r="J141"/>
  <c r="BK134"/>
  <c i="8" r="BK287"/>
  <c r="BK283"/>
  <c r="J277"/>
  <c r="BK269"/>
  <c r="BK259"/>
  <c r="J238"/>
  <c r="BK213"/>
  <c r="BK203"/>
  <c r="BK194"/>
  <c r="BK186"/>
  <c r="J179"/>
  <c r="BK159"/>
  <c r="J142"/>
  <c r="J295"/>
  <c r="J265"/>
  <c r="J257"/>
  <c r="J246"/>
  <c r="BK238"/>
  <c r="J224"/>
  <c r="J203"/>
  <c r="BK200"/>
  <c r="J196"/>
  <c r="J194"/>
  <c r="BK192"/>
  <c r="BK190"/>
  <c r="BK177"/>
  <c r="BK174"/>
  <c r="BK172"/>
  <c r="BK165"/>
  <c r="BK163"/>
  <c r="BK157"/>
  <c r="J155"/>
  <c r="BK149"/>
  <c r="BK147"/>
  <c r="BK145"/>
  <c r="BK142"/>
  <c r="BK140"/>
  <c r="BK132"/>
  <c r="BK128"/>
  <c r="BK293"/>
  <c r="J285"/>
  <c r="BK273"/>
  <c r="J267"/>
  <c r="J242"/>
  <c r="BK230"/>
  <c r="J228"/>
  <c r="BK217"/>
  <c r="BK207"/>
  <c r="J188"/>
  <c r="BK179"/>
  <c r="J172"/>
  <c r="J167"/>
  <c r="J161"/>
  <c r="J145"/>
  <c r="BK134"/>
  <c r="J297"/>
  <c r="J281"/>
  <c r="J273"/>
  <c r="J259"/>
  <c r="J253"/>
  <c r="BK246"/>
  <c r="J234"/>
  <c r="J217"/>
  <c r="J205"/>
  <c r="BK188"/>
  <c r="J159"/>
  <c r="BK151"/>
  <c i="9" r="BK297"/>
  <c r="J283"/>
  <c r="J272"/>
  <c r="J262"/>
  <c r="J244"/>
  <c r="BK238"/>
  <c r="J230"/>
  <c r="J191"/>
  <c r="BK185"/>
  <c r="J175"/>
  <c r="BK163"/>
  <c r="BK145"/>
  <c r="J297"/>
  <c r="BK285"/>
  <c r="BK272"/>
  <c r="BK262"/>
  <c r="J247"/>
  <c r="J226"/>
  <c r="BK212"/>
  <c r="BK189"/>
  <c r="J169"/>
  <c r="BK147"/>
  <c r="J277"/>
  <c r="BK264"/>
  <c r="BK253"/>
  <c r="J236"/>
  <c r="J232"/>
  <c r="BK226"/>
  <c r="J218"/>
  <c r="J204"/>
  <c r="BK196"/>
  <c r="BK187"/>
  <c r="J160"/>
  <c r="J140"/>
  <c r="J281"/>
  <c r="J238"/>
  <c r="J208"/>
  <c r="BK177"/>
  <c r="J143"/>
  <c r="BK134"/>
  <c i="2" r="BK1998"/>
  <c r="BK1994"/>
  <c r="BK1985"/>
  <c r="J1979"/>
  <c r="BK1858"/>
  <c r="J1814"/>
  <c r="J1692"/>
  <c r="J1649"/>
  <c r="BK1585"/>
  <c r="J1562"/>
  <c r="BK1538"/>
  <c r="J1493"/>
  <c r="J1401"/>
  <c r="J1388"/>
  <c r="BK1374"/>
  <c r="J1368"/>
  <c r="J1360"/>
  <c r="J1331"/>
  <c r="J1177"/>
  <c r="J1153"/>
  <c r="J1116"/>
  <c r="BK943"/>
  <c r="J784"/>
  <c r="J775"/>
  <c r="J758"/>
  <c r="J750"/>
  <c r="J699"/>
  <c r="BK657"/>
  <c r="J637"/>
  <c r="J620"/>
  <c r="BK570"/>
  <c r="BK535"/>
  <c r="BK491"/>
  <c r="J340"/>
  <c r="BK317"/>
  <c r="BK301"/>
  <c r="BK284"/>
  <c r="BK221"/>
  <c r="BK203"/>
  <c r="J184"/>
  <c r="J151"/>
  <c r="BK1990"/>
  <c r="J1986"/>
  <c r="J1956"/>
  <c r="BK1931"/>
  <c r="BK1862"/>
  <c r="J1852"/>
  <c r="J1774"/>
  <c r="BK1690"/>
  <c r="J1610"/>
  <c r="BK1543"/>
  <c r="J1500"/>
  <c r="J1488"/>
  <c r="J1479"/>
  <c r="BK1434"/>
  <c r="J1407"/>
  <c r="BK1401"/>
  <c r="BK1388"/>
  <c r="J1380"/>
  <c r="BK1364"/>
  <c r="BK1352"/>
  <c r="BK1339"/>
  <c r="BK1321"/>
  <c r="BK1236"/>
  <c r="BK1156"/>
  <c r="BK1119"/>
  <c r="BK1108"/>
  <c r="J1016"/>
  <c r="BK794"/>
  <c r="J779"/>
  <c r="BK760"/>
  <c r="J657"/>
  <c r="BK626"/>
  <c r="J589"/>
  <c r="J574"/>
  <c r="BK542"/>
  <c r="J469"/>
  <c r="BK439"/>
  <c r="BK359"/>
  <c r="J321"/>
  <c r="J301"/>
  <c r="J284"/>
  <c r="J228"/>
  <c r="BK179"/>
  <c r="J164"/>
  <c r="BK1956"/>
  <c r="J1860"/>
  <c r="BK1817"/>
  <c r="J1677"/>
  <c r="BK1555"/>
  <c r="J1515"/>
  <c r="BK1488"/>
  <c r="BK1471"/>
  <c r="J1444"/>
  <c r="J1386"/>
  <c r="J1382"/>
  <c r="J1376"/>
  <c r="J1362"/>
  <c r="J1352"/>
  <c r="J1343"/>
  <c r="BK1334"/>
  <c r="BK1323"/>
  <c r="BK1229"/>
  <c r="J1179"/>
  <c r="J1150"/>
  <c r="J1138"/>
  <c r="BK1099"/>
  <c r="J1083"/>
  <c r="J946"/>
  <c r="BK937"/>
  <c r="J810"/>
  <c r="J794"/>
  <c r="BK771"/>
  <c r="BK758"/>
  <c r="BK739"/>
  <c r="J712"/>
  <c r="BK637"/>
  <c r="BK618"/>
  <c r="J565"/>
  <c r="J542"/>
  <c r="J476"/>
  <c r="J356"/>
  <c r="J317"/>
  <c r="J305"/>
  <c r="BK260"/>
  <c r="J203"/>
  <c r="J1998"/>
  <c r="J1988"/>
  <c r="BK1977"/>
  <c r="J1958"/>
  <c r="J1892"/>
  <c r="BK1774"/>
  <c r="BK1629"/>
  <c r="J1566"/>
  <c r="BK1515"/>
  <c r="J1471"/>
  <c r="J1456"/>
  <c r="J1422"/>
  <c r="BK1376"/>
  <c r="J1366"/>
  <c r="J1350"/>
  <c r="BK1328"/>
  <c r="J1321"/>
  <c r="J1236"/>
  <c r="J1181"/>
  <c r="BK1162"/>
  <c r="BK1150"/>
  <c r="J1131"/>
  <c r="BK1112"/>
  <c r="BK1087"/>
  <c r="J819"/>
  <c r="BK799"/>
  <c r="BK775"/>
  <c r="BK756"/>
  <c r="BK727"/>
  <c r="BK694"/>
  <c r="BK624"/>
  <c r="J535"/>
  <c r="J467"/>
  <c r="J336"/>
  <c r="BK274"/>
  <c r="J213"/>
  <c r="BK174"/>
  <c i="3" r="BK192"/>
  <c r="J180"/>
  <c r="J171"/>
  <c r="J168"/>
  <c r="BK154"/>
  <c r="BK148"/>
  <c r="J131"/>
  <c r="BK151"/>
  <c r="BK138"/>
  <c r="BK183"/>
  <c r="BK171"/>
  <c r="BK158"/>
  <c r="J134"/>
  <c r="J183"/>
  <c r="BK165"/>
  <c r="J148"/>
  <c i="4" r="BK213"/>
  <c r="BK182"/>
  <c r="BK173"/>
  <c r="J166"/>
  <c r="J156"/>
  <c r="BK138"/>
  <c r="BK130"/>
  <c r="J192"/>
  <c r="J180"/>
  <c r="BK166"/>
  <c r="BK156"/>
  <c r="J146"/>
  <c r="J138"/>
  <c r="J215"/>
  <c r="J205"/>
  <c r="J197"/>
  <c r="BK188"/>
  <c r="BK176"/>
  <c r="J152"/>
  <c r="J213"/>
  <c r="J207"/>
  <c r="BK201"/>
  <c r="BK195"/>
  <c r="J182"/>
  <c r="J164"/>
  <c r="BK152"/>
  <c r="J143"/>
  <c r="BK128"/>
  <c i="5" r="BK245"/>
  <c r="J234"/>
  <c r="BK227"/>
  <c r="J214"/>
  <c r="BK183"/>
  <c r="BK170"/>
  <c r="J164"/>
  <c r="BK151"/>
  <c r="BK144"/>
  <c r="J130"/>
  <c r="BK249"/>
  <c r="J243"/>
  <c r="BK240"/>
  <c r="J232"/>
  <c r="BK222"/>
  <c r="J212"/>
  <c r="BK207"/>
  <c r="BK202"/>
  <c r="J181"/>
  <c r="BK175"/>
  <c r="J173"/>
  <c r="J161"/>
  <c r="J156"/>
  <c r="BK125"/>
  <c r="J245"/>
  <c r="J240"/>
  <c r="BK229"/>
  <c r="J224"/>
  <c r="J202"/>
  <c r="BK197"/>
  <c r="J191"/>
  <c r="BK186"/>
  <c r="J170"/>
  <c r="BK166"/>
  <c r="BK156"/>
  <c r="J149"/>
  <c r="J138"/>
  <c r="BK130"/>
  <c i="6" r="J189"/>
  <c r="J176"/>
  <c r="BK171"/>
  <c r="BK158"/>
  <c r="BK150"/>
  <c r="J142"/>
  <c r="BK136"/>
  <c r="J130"/>
  <c r="J126"/>
  <c r="BK187"/>
  <c r="BK179"/>
  <c r="J168"/>
  <c r="J154"/>
  <c r="J144"/>
  <c r="J138"/>
  <c r="BK130"/>
  <c r="J124"/>
  <c r="BK190"/>
  <c r="J187"/>
  <c r="BK176"/>
  <c r="J160"/>
  <c r="J152"/>
  <c r="J136"/>
  <c r="J190"/>
  <c r="BK185"/>
  <c r="BK174"/>
  <c r="J165"/>
  <c r="BK156"/>
  <c r="BK152"/>
  <c r="J148"/>
  <c r="BK146"/>
  <c r="BK138"/>
  <c r="BK126"/>
  <c i="7" r="J287"/>
  <c r="BK281"/>
  <c r="BK270"/>
  <c r="BK268"/>
  <c r="J252"/>
  <c r="J248"/>
  <c r="BK243"/>
  <c r="BK239"/>
  <c r="J232"/>
  <c r="BK222"/>
  <c r="J214"/>
  <c r="BK206"/>
  <c r="BK191"/>
  <c r="J182"/>
  <c r="J176"/>
  <c r="J164"/>
  <c r="J149"/>
  <c r="BK141"/>
  <c r="BK289"/>
  <c r="BK283"/>
  <c r="J275"/>
  <c r="BK264"/>
  <c r="J254"/>
  <c r="BK237"/>
  <c r="J224"/>
  <c r="BK204"/>
  <c r="J198"/>
  <c r="BK178"/>
  <c r="J156"/>
  <c r="BK149"/>
  <c r="J134"/>
  <c r="J293"/>
  <c r="J285"/>
  <c r="BK272"/>
  <c r="BK260"/>
  <c r="J256"/>
  <c r="BK252"/>
  <c r="J243"/>
  <c r="BK228"/>
  <c r="BK220"/>
  <c r="J206"/>
  <c r="BK195"/>
  <c r="BK186"/>
  <c r="BK166"/>
  <c r="J162"/>
  <c r="J147"/>
  <c r="BK275"/>
  <c r="J262"/>
  <c r="J237"/>
  <c r="BK216"/>
  <c r="BK208"/>
  <c r="BK184"/>
  <c r="BK174"/>
  <c r="BK158"/>
  <c r="J145"/>
  <c r="J136"/>
  <c i="8" r="J293"/>
  <c r="BK285"/>
  <c r="J279"/>
  <c r="BK265"/>
  <c r="J244"/>
  <c r="BK234"/>
  <c r="J226"/>
  <c r="J209"/>
  <c r="J200"/>
  <c r="BK181"/>
  <c r="BK167"/>
  <c r="J151"/>
  <c r="J134"/>
  <c r="J289"/>
  <c r="J261"/>
  <c r="J248"/>
  <c r="BK244"/>
  <c r="BK228"/>
  <c r="BK221"/>
  <c r="BK211"/>
  <c r="BK205"/>
  <c r="J136"/>
  <c r="BK297"/>
  <c r="J287"/>
  <c r="BK279"/>
  <c r="J269"/>
  <c r="J263"/>
  <c r="J240"/>
  <c r="J221"/>
  <c r="J215"/>
  <c r="J198"/>
  <c r="J184"/>
  <c r="J174"/>
  <c r="J165"/>
  <c r="J140"/>
  <c r="J130"/>
  <c r="BK277"/>
  <c r="BK263"/>
  <c r="BK257"/>
  <c r="BK250"/>
  <c r="BK242"/>
  <c r="BK232"/>
  <c r="BK215"/>
  <c r="BK198"/>
  <c r="J177"/>
  <c r="J157"/>
  <c r="J149"/>
  <c r="J132"/>
  <c i="9" r="BK292"/>
  <c r="BK279"/>
  <c r="BK270"/>
  <c r="J249"/>
  <c r="BK240"/>
  <c r="BK234"/>
  <c r="J202"/>
  <c r="J187"/>
  <c r="BK173"/>
  <c r="BK160"/>
  <c r="BK136"/>
  <c r="J287"/>
  <c r="BK277"/>
  <c r="BK268"/>
  <c r="BK257"/>
  <c r="BK244"/>
  <c r="BK218"/>
  <c r="BK208"/>
  <c r="J193"/>
  <c r="BK175"/>
  <c r="BK157"/>
  <c r="BK151"/>
  <c r="BK247"/>
  <c r="J224"/>
  <c r="BK214"/>
  <c r="J198"/>
  <c r="J189"/>
  <c r="BK181"/>
  <c r="J166"/>
  <c r="J149"/>
  <c r="J285"/>
  <c r="BK255"/>
  <c r="BK222"/>
  <c r="BK210"/>
  <c r="J196"/>
  <c r="J151"/>
  <c r="J136"/>
  <c i="2" r="J2002"/>
  <c r="J1996"/>
  <c r="J1992"/>
  <c r="BK1970"/>
  <c r="J1855"/>
  <c r="BK1734"/>
  <c r="J1690"/>
  <c r="BK1610"/>
  <c r="BK1566"/>
  <c r="J1550"/>
  <c r="J1531"/>
  <c r="J1395"/>
  <c r="BK1384"/>
  <c r="J1372"/>
  <c r="J1364"/>
  <c r="BK1343"/>
  <c r="J1328"/>
  <c r="J1184"/>
  <c r="J1145"/>
  <c r="BK1083"/>
  <c r="J939"/>
  <c r="J835"/>
  <c r="J777"/>
  <c r="J760"/>
  <c r="BK745"/>
  <c r="J739"/>
  <c r="J694"/>
  <c r="BK644"/>
  <c r="J624"/>
  <c r="J618"/>
  <c r="BK565"/>
  <c r="BK516"/>
  <c r="J483"/>
  <c r="J359"/>
  <c r="J332"/>
  <c r="BK311"/>
  <c r="J297"/>
  <c r="BK228"/>
  <c r="BK213"/>
  <c r="BK198"/>
  <c r="BK164"/>
  <c r="J1990"/>
  <c r="J1985"/>
  <c r="J1937"/>
  <c r="J1887"/>
  <c r="BK1855"/>
  <c r="BK1814"/>
  <c r="BK1692"/>
  <c r="J1629"/>
  <c r="BK1550"/>
  <c r="J1538"/>
  <c r="J1522"/>
  <c r="BK1395"/>
  <c r="BK1366"/>
  <c r="BK1354"/>
  <c r="BK1346"/>
  <c r="J1334"/>
  <c r="J1256"/>
  <c r="BK1172"/>
  <c r="BK1116"/>
  <c r="BK1104"/>
  <c r="J838"/>
  <c r="BK828"/>
  <c r="J781"/>
  <c r="J765"/>
  <c r="J745"/>
  <c r="J653"/>
  <c r="BK581"/>
  <c r="J570"/>
  <c r="J491"/>
  <c r="BK437"/>
  <c r="BK340"/>
  <c r="J309"/>
  <c r="BK305"/>
  <c r="BK276"/>
  <c r="J221"/>
  <c r="J174"/>
  <c r="J1983"/>
  <c r="J1947"/>
  <c r="J1858"/>
  <c r="BK1680"/>
  <c r="J1652"/>
  <c r="BK1531"/>
  <c r="BK1500"/>
  <c r="J1475"/>
  <c r="BK1456"/>
  <c r="BK1427"/>
  <c r="J1384"/>
  <c r="J1378"/>
  <c r="BK1372"/>
  <c r="J1348"/>
  <c r="J1341"/>
  <c r="BK1331"/>
  <c r="J1287"/>
  <c r="BK1181"/>
  <c r="J1156"/>
  <c r="BK1145"/>
  <c r="BK1131"/>
  <c r="J1092"/>
  <c r="BK1016"/>
  <c r="BK939"/>
  <c r="BK819"/>
  <c r="BK803"/>
  <c r="BK773"/>
  <c r="J763"/>
  <c r="J748"/>
  <c r="J727"/>
  <c r="J651"/>
  <c r="BK620"/>
  <c r="BK597"/>
  <c r="J546"/>
  <c r="BK483"/>
  <c r="BK467"/>
  <c r="BK315"/>
  <c r="BK289"/>
  <c r="J274"/>
  <c r="J208"/>
  <c r="BK151"/>
  <c r="BK1996"/>
  <c r="BK1986"/>
  <c r="J1970"/>
  <c r="J1931"/>
  <c r="J1862"/>
  <c r="BK1652"/>
  <c r="BK1590"/>
  <c r="J1526"/>
  <c r="BK1509"/>
  <c r="J1468"/>
  <c r="J1427"/>
  <c r="J1392"/>
  <c r="BK1368"/>
  <c r="BK1357"/>
  <c r="BK1337"/>
  <c r="J1323"/>
  <c r="BK1287"/>
  <c r="BK1221"/>
  <c r="BK1179"/>
  <c r="J1172"/>
  <c r="BK1153"/>
  <c r="BK1138"/>
  <c r="J1108"/>
  <c r="J949"/>
  <c r="BK810"/>
  <c r="BK784"/>
  <c r="BK777"/>
  <c r="J771"/>
  <c r="BK750"/>
  <c r="BK712"/>
  <c r="J644"/>
  <c r="J597"/>
  <c r="J499"/>
  <c r="BK469"/>
  <c r="J437"/>
  <c r="J315"/>
  <c r="BK267"/>
  <c r="J198"/>
  <c r="J169"/>
  <c i="3" r="J189"/>
  <c r="BK186"/>
  <c r="J174"/>
  <c r="J165"/>
  <c r="J151"/>
  <c r="BK145"/>
  <c r="BK189"/>
  <c r="BK141"/>
  <c r="J186"/>
  <c r="J177"/>
  <c r="BK162"/>
  <c r="J141"/>
  <c r="J192"/>
  <c r="BK180"/>
  <c r="J162"/>
  <c r="J138"/>
  <c r="J128"/>
  <c i="4" r="BK184"/>
  <c r="J176"/>
  <c r="J169"/>
  <c r="BK158"/>
  <c r="BK141"/>
  <c r="BK134"/>
  <c r="BK207"/>
  <c r="J186"/>
  <c r="J178"/>
  <c r="BK169"/>
  <c r="BK162"/>
  <c r="BK148"/>
  <c r="J141"/>
  <c r="J128"/>
  <c r="J201"/>
  <c r="J195"/>
  <c r="J184"/>
  <c r="BK160"/>
  <c r="BK136"/>
  <c r="BK215"/>
  <c r="BK209"/>
  <c r="J203"/>
  <c r="BK197"/>
  <c r="J188"/>
  <c r="J158"/>
  <c r="J148"/>
  <c r="J132"/>
  <c r="J130"/>
  <c i="5" r="J247"/>
  <c r="BK237"/>
  <c r="J229"/>
  <c r="BK219"/>
  <c r="J204"/>
  <c r="BK181"/>
  <c r="BK168"/>
  <c r="BK161"/>
  <c r="BK149"/>
  <c r="J133"/>
  <c i="7" r="BK198"/>
  <c r="J180"/>
  <c r="BK172"/>
  <c r="BK160"/>
  <c r="J143"/>
  <c r="J291"/>
  <c r="J281"/>
  <c r="J277"/>
  <c r="J268"/>
  <c r="BK256"/>
  <c r="J239"/>
  <c r="J228"/>
  <c r="J208"/>
  <c r="BK200"/>
  <c r="J195"/>
  <c r="J184"/>
  <c r="J174"/>
  <c r="BK154"/>
  <c r="BK147"/>
  <c r="BK132"/>
  <c r="BK291"/>
  <c r="BK277"/>
  <c r="BK262"/>
  <c r="BK254"/>
  <c r="BK248"/>
  <c r="BK226"/>
  <c r="J216"/>
  <c r="J200"/>
  <c r="J189"/>
  <c r="J168"/>
  <c r="BK164"/>
  <c r="J154"/>
  <c r="BK136"/>
  <c r="J264"/>
  <c r="BK258"/>
  <c r="BK230"/>
  <c r="BK212"/>
  <c r="J186"/>
  <c r="BK176"/>
  <c r="J166"/>
  <c r="BK156"/>
  <c r="BK143"/>
  <c r="J132"/>
  <c i="8" r="BK289"/>
  <c r="BK281"/>
  <c r="J271"/>
  <c r="BK267"/>
  <c r="BK255"/>
  <c r="J236"/>
  <c r="J230"/>
  <c r="J211"/>
  <c r="J190"/>
  <c r="BK184"/>
  <c r="BK169"/>
  <c r="J153"/>
  <c r="BK136"/>
  <c r="BK275"/>
  <c r="J250"/>
  <c r="BK240"/>
  <c r="BK226"/>
  <c r="J219"/>
  <c r="J207"/>
  <c r="BK138"/>
  <c r="BK130"/>
  <c r="BK295"/>
  <c r="J291"/>
  <c r="J283"/>
  <c r="BK271"/>
  <c r="BK253"/>
  <c r="J232"/>
  <c r="BK219"/>
  <c r="BK209"/>
  <c r="BK196"/>
  <c r="J186"/>
  <c r="J181"/>
  <c r="J169"/>
  <c r="J163"/>
  <c r="BK153"/>
  <c r="J138"/>
  <c r="J128"/>
  <c r="BK291"/>
  <c r="J275"/>
  <c r="BK261"/>
  <c r="J255"/>
  <c r="BK248"/>
  <c r="BK236"/>
  <c r="BK224"/>
  <c r="J213"/>
  <c r="J192"/>
  <c r="BK161"/>
  <c r="BK155"/>
  <c r="J147"/>
  <c i="9" r="BK294"/>
  <c r="BK290"/>
  <c r="J275"/>
  <c r="J264"/>
  <c r="BK242"/>
  <c r="BK236"/>
  <c r="J228"/>
  <c r="J200"/>
  <c r="BK183"/>
  <c r="BK166"/>
  <c r="J138"/>
  <c r="J290"/>
  <c r="J279"/>
  <c r="J270"/>
  <c r="J255"/>
  <c r="BK232"/>
  <c r="J214"/>
  <c r="BK204"/>
  <c r="J179"/>
  <c r="J163"/>
  <c r="BK153"/>
  <c r="BK143"/>
  <c r="BK281"/>
  <c r="J266"/>
  <c r="J257"/>
  <c r="BK249"/>
  <c r="J234"/>
  <c r="BK228"/>
  <c r="J220"/>
  <c r="J206"/>
  <c r="BK193"/>
  <c r="J183"/>
  <c r="BK169"/>
  <c r="J153"/>
  <c r="J292"/>
  <c r="J268"/>
  <c r="J242"/>
  <c r="BK216"/>
  <c r="BK206"/>
  <c r="BK179"/>
  <c r="J147"/>
  <c r="BK138"/>
  <c i="2" l="1" r="BK150"/>
  <c r="J150"/>
  <c r="J98"/>
  <c r="R150"/>
  <c r="P233"/>
  <c r="BK288"/>
  <c r="J288"/>
  <c r="J101"/>
  <c r="T288"/>
  <c r="P320"/>
  <c r="T320"/>
  <c r="BK490"/>
  <c r="J490"/>
  <c r="J104"/>
  <c r="T490"/>
  <c r="R762"/>
  <c r="BK948"/>
  <c r="J948"/>
  <c r="J110"/>
  <c r="P948"/>
  <c r="BK1183"/>
  <c r="J1183"/>
  <c r="J113"/>
  <c r="T1183"/>
  <c r="T1320"/>
  <c r="R1359"/>
  <c r="R1400"/>
  <c r="R1397"/>
  <c r="P1421"/>
  <c r="BK1470"/>
  <c r="J1470"/>
  <c r="J119"/>
  <c r="T1470"/>
  <c r="R1525"/>
  <c r="T1525"/>
  <c r="R1565"/>
  <c r="P1679"/>
  <c r="BK1857"/>
  <c r="J1857"/>
  <c r="J123"/>
  <c r="P1857"/>
  <c r="BK1936"/>
  <c r="J1936"/>
  <c r="J124"/>
  <c r="R1936"/>
  <c r="P1955"/>
  <c r="BK1969"/>
  <c r="J1969"/>
  <c r="J126"/>
  <c r="BK1982"/>
  <c r="J1982"/>
  <c r="J128"/>
  <c r="T1982"/>
  <c r="T1981"/>
  <c i="3" r="R127"/>
  <c r="P144"/>
  <c i="4" r="BK127"/>
  <c r="J127"/>
  <c r="J99"/>
  <c r="T127"/>
  <c r="BK145"/>
  <c r="J145"/>
  <c r="J101"/>
  <c r="R145"/>
  <c r="P168"/>
  <c r="T168"/>
  <c r="R175"/>
  <c r="R194"/>
  <c i="5" r="BK122"/>
  <c r="J122"/>
  <c r="J98"/>
  <c r="T122"/>
  <c r="T180"/>
  <c r="P239"/>
  <c i="6" r="P121"/>
  <c r="BK182"/>
  <c r="J182"/>
  <c r="J99"/>
  <c r="T182"/>
  <c i="7" r="BK138"/>
  <c r="J138"/>
  <c r="J100"/>
  <c r="BK153"/>
  <c r="J153"/>
  <c r="J101"/>
  <c r="P188"/>
  <c r="T197"/>
  <c r="T219"/>
  <c r="T236"/>
  <c r="R245"/>
  <c r="R274"/>
  <c i="8" r="BK127"/>
  <c r="BK144"/>
  <c r="J144"/>
  <c r="J99"/>
  <c r="BK171"/>
  <c r="J171"/>
  <c r="J100"/>
  <c r="BK176"/>
  <c r="J176"/>
  <c r="J101"/>
  <c r="BK183"/>
  <c r="J183"/>
  <c r="J102"/>
  <c r="BK202"/>
  <c r="J202"/>
  <c r="J103"/>
  <c r="BK223"/>
  <c r="J223"/>
  <c r="J104"/>
  <c r="R252"/>
  <c i="9" r="P133"/>
  <c r="R142"/>
  <c r="BK172"/>
  <c r="J172"/>
  <c r="J105"/>
  <c r="R172"/>
  <c r="R195"/>
  <c r="T246"/>
  <c r="T259"/>
  <c r="R274"/>
  <c r="T289"/>
  <c i="2" r="T150"/>
  <c r="R233"/>
  <c r="P288"/>
  <c r="BK320"/>
  <c r="J320"/>
  <c r="J102"/>
  <c r="BK358"/>
  <c r="J358"/>
  <c r="J103"/>
  <c r="T358"/>
  <c r="R490"/>
  <c r="P762"/>
  <c r="BK793"/>
  <c r="J793"/>
  <c r="J109"/>
  <c r="T793"/>
  <c r="R948"/>
  <c r="BK1123"/>
  <c r="J1123"/>
  <c r="J112"/>
  <c r="R1123"/>
  <c r="P1183"/>
  <c r="BK1320"/>
  <c r="J1320"/>
  <c r="J114"/>
  <c r="R1320"/>
  <c r="P1359"/>
  <c r="BK1400"/>
  <c r="J1400"/>
  <c r="J117"/>
  <c r="BK1421"/>
  <c r="J1421"/>
  <c r="J118"/>
  <c r="R1421"/>
  <c r="P1470"/>
  <c r="BK1525"/>
  <c r="J1525"/>
  <c r="J120"/>
  <c r="BK1565"/>
  <c r="J1565"/>
  <c r="J121"/>
  <c r="BK1679"/>
  <c r="J1679"/>
  <c r="J122"/>
  <c r="T1679"/>
  <c r="R1857"/>
  <c r="T1936"/>
  <c r="R1955"/>
  <c r="P1969"/>
  <c r="T1969"/>
  <c r="R1982"/>
  <c r="R1981"/>
  <c i="3" r="BK127"/>
  <c r="J127"/>
  <c r="J98"/>
  <c r="T127"/>
  <c r="R144"/>
  <c r="P161"/>
  <c r="P160"/>
  <c r="T161"/>
  <c r="T160"/>
  <c r="P185"/>
  <c r="T185"/>
  <c i="4" r="R127"/>
  <c r="BK140"/>
  <c r="J140"/>
  <c r="J100"/>
  <c r="T140"/>
  <c r="T145"/>
  <c r="R168"/>
  <c r="P175"/>
  <c r="BK194"/>
  <c r="J194"/>
  <c r="J104"/>
  <c r="T194"/>
  <c i="5" r="P122"/>
  <c r="BK180"/>
  <c r="J180"/>
  <c r="J99"/>
  <c r="R180"/>
  <c r="R239"/>
  <c i="6" r="BK121"/>
  <c r="J121"/>
  <c r="J98"/>
  <c r="T121"/>
  <c r="T120"/>
  <c r="T119"/>
  <c r="R182"/>
  <c i="7" r="BK131"/>
  <c r="J131"/>
  <c r="J99"/>
  <c r="P138"/>
  <c r="R153"/>
  <c r="R188"/>
  <c r="R197"/>
  <c r="R219"/>
  <c r="R218"/>
  <c r="R236"/>
  <c r="T245"/>
  <c r="P274"/>
  <c i="8" r="R127"/>
  <c r="P144"/>
  <c r="P171"/>
  <c r="R176"/>
  <c r="T183"/>
  <c r="T202"/>
  <c r="R223"/>
  <c r="T252"/>
  <c i="9" r="BK133"/>
  <c r="J133"/>
  <c r="J98"/>
  <c r="R133"/>
  <c r="P142"/>
  <c r="T172"/>
  <c r="P195"/>
  <c r="P246"/>
  <c r="R259"/>
  <c r="P274"/>
  <c r="R289"/>
  <c i="2" r="P150"/>
  <c r="BK233"/>
  <c r="J233"/>
  <c r="J100"/>
  <c r="T233"/>
  <c r="T232"/>
  <c r="R288"/>
  <c r="R320"/>
  <c r="P358"/>
  <c r="R358"/>
  <c r="P490"/>
  <c r="BK762"/>
  <c r="J762"/>
  <c r="J105"/>
  <c r="T762"/>
  <c r="P793"/>
  <c r="R793"/>
  <c r="R786"/>
  <c r="T948"/>
  <c r="P1123"/>
  <c r="T1123"/>
  <c r="R1183"/>
  <c r="P1320"/>
  <c r="BK1359"/>
  <c r="J1359"/>
  <c r="J115"/>
  <c r="T1359"/>
  <c r="P1400"/>
  <c r="P1397"/>
  <c r="T1400"/>
  <c r="T1397"/>
  <c r="T1421"/>
  <c r="R1470"/>
  <c r="P1525"/>
  <c r="P1565"/>
  <c r="T1565"/>
  <c r="R1679"/>
  <c r="T1857"/>
  <c r="P1936"/>
  <c r="BK1955"/>
  <c r="J1955"/>
  <c r="J125"/>
  <c r="T1955"/>
  <c r="R1969"/>
  <c r="P1982"/>
  <c r="P1981"/>
  <c i="3" r="P127"/>
  <c r="P126"/>
  <c r="P125"/>
  <c i="1" r="AU96"/>
  <c i="3" r="BK144"/>
  <c r="J144"/>
  <c r="J101"/>
  <c r="T144"/>
  <c r="BK161"/>
  <c r="J161"/>
  <c r="J104"/>
  <c r="R161"/>
  <c r="BK185"/>
  <c r="J185"/>
  <c r="J105"/>
  <c r="R185"/>
  <c i="4" r="P127"/>
  <c r="P140"/>
  <c r="R140"/>
  <c r="P145"/>
  <c r="BK168"/>
  <c r="J168"/>
  <c r="J102"/>
  <c r="BK175"/>
  <c r="J175"/>
  <c r="J103"/>
  <c r="T175"/>
  <c r="P194"/>
  <c i="5" r="R122"/>
  <c r="R121"/>
  <c r="R120"/>
  <c r="P180"/>
  <c r="BK239"/>
  <c r="J239"/>
  <c r="J100"/>
  <c r="T239"/>
  <c i="6" r="R121"/>
  <c r="R120"/>
  <c r="R119"/>
  <c r="P182"/>
  <c i="7" r="R131"/>
  <c r="R138"/>
  <c r="T153"/>
  <c r="T188"/>
  <c r="P197"/>
  <c r="BK219"/>
  <c r="J219"/>
  <c r="J105"/>
  <c r="BK236"/>
  <c r="J236"/>
  <c r="J106"/>
  <c r="BK245"/>
  <c r="J245"/>
  <c r="J107"/>
  <c r="BK274"/>
  <c r="J274"/>
  <c r="J108"/>
  <c i="8" r="T127"/>
  <c r="T144"/>
  <c r="T171"/>
  <c r="T176"/>
  <c r="R183"/>
  <c r="P202"/>
  <c r="P223"/>
  <c r="BK252"/>
  <c r="J252"/>
  <c r="J105"/>
  <c i="9" r="T133"/>
  <c r="T142"/>
  <c r="P172"/>
  <c r="T195"/>
  <c r="R246"/>
  <c r="P259"/>
  <c r="BK274"/>
  <c r="J274"/>
  <c r="J109"/>
  <c r="BK289"/>
  <c r="J289"/>
  <c r="J110"/>
  <c i="7" r="P131"/>
  <c r="T131"/>
  <c r="T138"/>
  <c r="P153"/>
  <c r="BK188"/>
  <c r="J188"/>
  <c r="J102"/>
  <c r="BK197"/>
  <c r="J197"/>
  <c r="J103"/>
  <c r="P219"/>
  <c r="P236"/>
  <c r="P245"/>
  <c r="T274"/>
  <c i="8" r="P127"/>
  <c r="R144"/>
  <c r="R171"/>
  <c r="P176"/>
  <c r="P183"/>
  <c r="R202"/>
  <c r="T223"/>
  <c r="P252"/>
  <c i="9" r="BK142"/>
  <c r="J142"/>
  <c r="J99"/>
  <c r="BK195"/>
  <c r="J195"/>
  <c r="J106"/>
  <c r="BK246"/>
  <c r="J246"/>
  <c r="J107"/>
  <c r="BK259"/>
  <c r="J259"/>
  <c r="J108"/>
  <c r="T274"/>
  <c r="P289"/>
  <c i="2" r="BK783"/>
  <c r="J783"/>
  <c r="J106"/>
  <c r="BK787"/>
  <c r="J787"/>
  <c r="J108"/>
  <c r="BK1118"/>
  <c r="J1118"/>
  <c r="J111"/>
  <c r="BK1397"/>
  <c r="J1397"/>
  <c r="J116"/>
  <c i="3" r="BK140"/>
  <c r="J140"/>
  <c r="J100"/>
  <c r="BK157"/>
  <c r="J157"/>
  <c r="J102"/>
  <c i="9" r="BK165"/>
  <c r="J165"/>
  <c r="J102"/>
  <c r="BK168"/>
  <c r="J168"/>
  <c r="J103"/>
  <c i="3" r="BK137"/>
  <c r="J137"/>
  <c r="J99"/>
  <c i="9" r="BK162"/>
  <c r="J162"/>
  <c r="J101"/>
  <c r="BK296"/>
  <c r="J296"/>
  <c r="J111"/>
  <c r="BK159"/>
  <c r="J159"/>
  <c r="J100"/>
  <c i="8" r="J127"/>
  <c r="J98"/>
  <c i="9" r="J89"/>
  <c r="E121"/>
  <c r="F127"/>
  <c r="J128"/>
  <c r="BE143"/>
  <c r="BE151"/>
  <c r="BE153"/>
  <c r="BE157"/>
  <c r="BE160"/>
  <c r="BE163"/>
  <c r="BE166"/>
  <c r="BE173"/>
  <c r="BE185"/>
  <c r="BE187"/>
  <c r="BE193"/>
  <c r="BE198"/>
  <c r="BE202"/>
  <c r="BE214"/>
  <c r="BE228"/>
  <c r="BE234"/>
  <c r="BE236"/>
  <c r="BE251"/>
  <c r="BE262"/>
  <c r="BE264"/>
  <c r="BE266"/>
  <c r="BE279"/>
  <c r="BE290"/>
  <c r="BE292"/>
  <c r="BE294"/>
  <c r="F128"/>
  <c r="BE136"/>
  <c r="BE145"/>
  <c r="BE147"/>
  <c r="BE149"/>
  <c r="BE175"/>
  <c r="BE177"/>
  <c r="BE204"/>
  <c r="BE226"/>
  <c r="BE232"/>
  <c r="BE242"/>
  <c r="BE244"/>
  <c r="BE253"/>
  <c r="BE260"/>
  <c r="BE268"/>
  <c r="BE270"/>
  <c r="BE272"/>
  <c r="BE277"/>
  <c r="BE283"/>
  <c r="BE285"/>
  <c r="J91"/>
  <c r="BE134"/>
  <c r="BE138"/>
  <c r="BE169"/>
  <c r="BE181"/>
  <c r="BE183"/>
  <c r="BE189"/>
  <c r="BE200"/>
  <c r="BE206"/>
  <c r="BE208"/>
  <c r="BE210"/>
  <c r="BE220"/>
  <c r="BE222"/>
  <c r="BE224"/>
  <c r="BE238"/>
  <c r="BE240"/>
  <c r="BE247"/>
  <c r="BE275"/>
  <c r="BE281"/>
  <c r="BE140"/>
  <c r="BE155"/>
  <c r="BE179"/>
  <c r="BE191"/>
  <c r="BE196"/>
  <c r="BE212"/>
  <c r="BE216"/>
  <c r="BE218"/>
  <c r="BE230"/>
  <c r="BE249"/>
  <c r="BE255"/>
  <c r="BE257"/>
  <c r="BE287"/>
  <c r="BE297"/>
  <c i="7" r="BK218"/>
  <c r="J218"/>
  <c r="J104"/>
  <c i="8" r="F92"/>
  <c r="F121"/>
  <c r="BE128"/>
  <c r="BE132"/>
  <c r="BE138"/>
  <c r="BE140"/>
  <c r="BE142"/>
  <c r="BE149"/>
  <c r="BE163"/>
  <c r="BE165"/>
  <c r="BE169"/>
  <c r="BE177"/>
  <c r="BE181"/>
  <c r="BE190"/>
  <c r="BE194"/>
  <c r="BE205"/>
  <c r="BE207"/>
  <c r="BE221"/>
  <c r="BE226"/>
  <c r="BE238"/>
  <c r="BE244"/>
  <c r="BE271"/>
  <c r="BE279"/>
  <c r="BE281"/>
  <c r="BE283"/>
  <c r="BE285"/>
  <c r="BE289"/>
  <c r="BE293"/>
  <c r="BE297"/>
  <c r="J91"/>
  <c r="J119"/>
  <c r="BE130"/>
  <c r="BE134"/>
  <c r="BE147"/>
  <c r="BE153"/>
  <c r="BE157"/>
  <c r="BE174"/>
  <c r="BE192"/>
  <c r="BE198"/>
  <c r="BE200"/>
  <c r="BE203"/>
  <c r="BE209"/>
  <c r="BE211"/>
  <c r="BE224"/>
  <c r="BE232"/>
  <c r="BE236"/>
  <c r="BE242"/>
  <c r="BE255"/>
  <c r="BE257"/>
  <c r="BE259"/>
  <c r="BE265"/>
  <c r="BE269"/>
  <c r="BE291"/>
  <c r="BE295"/>
  <c r="E115"/>
  <c r="BE151"/>
  <c r="BE159"/>
  <c r="BE167"/>
  <c r="BE179"/>
  <c r="BE184"/>
  <c r="BE186"/>
  <c r="BE188"/>
  <c r="BE213"/>
  <c r="BE228"/>
  <c r="BE234"/>
  <c r="BE253"/>
  <c r="BE261"/>
  <c r="BE263"/>
  <c r="BE267"/>
  <c r="BE273"/>
  <c r="BE277"/>
  <c r="BE287"/>
  <c r="J92"/>
  <c r="BE136"/>
  <c r="BE145"/>
  <c r="BE155"/>
  <c r="BE161"/>
  <c r="BE172"/>
  <c r="BE196"/>
  <c r="BE215"/>
  <c r="BE217"/>
  <c r="BE219"/>
  <c r="BE230"/>
  <c r="BE240"/>
  <c r="BE246"/>
  <c r="BE248"/>
  <c r="BE250"/>
  <c r="BE275"/>
  <c i="6" r="BK120"/>
  <c r="J120"/>
  <c r="J97"/>
  <c i="7" r="E85"/>
  <c r="F92"/>
  <c r="J122"/>
  <c r="J124"/>
  <c r="BE145"/>
  <c r="BE147"/>
  <c r="BE154"/>
  <c r="BE158"/>
  <c r="BE162"/>
  <c r="BE166"/>
  <c r="BE172"/>
  <c r="BE178"/>
  <c r="BE191"/>
  <c r="BE193"/>
  <c r="BE195"/>
  <c r="BE198"/>
  <c r="BE204"/>
  <c r="BE206"/>
  <c r="BE216"/>
  <c r="BE222"/>
  <c r="BE224"/>
  <c r="BE226"/>
  <c r="BE228"/>
  <c r="BE232"/>
  <c r="BE239"/>
  <c r="BE241"/>
  <c r="BE250"/>
  <c r="BE254"/>
  <c r="BE260"/>
  <c r="BE270"/>
  <c r="BE277"/>
  <c r="BE281"/>
  <c r="BE283"/>
  <c r="BE287"/>
  <c r="BE291"/>
  <c r="J92"/>
  <c r="BE132"/>
  <c r="BE139"/>
  <c r="BE143"/>
  <c r="BE156"/>
  <c r="BE174"/>
  <c r="BE182"/>
  <c r="BE212"/>
  <c r="BE230"/>
  <c r="BE234"/>
  <c r="BE237"/>
  <c r="BE246"/>
  <c r="BE266"/>
  <c r="BE268"/>
  <c r="BE275"/>
  <c r="BE279"/>
  <c r="BE293"/>
  <c r="F91"/>
  <c r="BE141"/>
  <c r="BE164"/>
  <c r="BE170"/>
  <c r="BE176"/>
  <c r="BE180"/>
  <c r="BE186"/>
  <c r="BE189"/>
  <c r="BE210"/>
  <c r="BE214"/>
  <c r="BE220"/>
  <c r="BE243"/>
  <c r="BE248"/>
  <c r="BE258"/>
  <c r="BE262"/>
  <c r="BE285"/>
  <c r="BE134"/>
  <c r="BE136"/>
  <c r="BE149"/>
  <c r="BE151"/>
  <c r="BE160"/>
  <c r="BE168"/>
  <c r="BE184"/>
  <c r="BE200"/>
  <c r="BE202"/>
  <c r="BE208"/>
  <c r="BE252"/>
  <c r="BE256"/>
  <c r="BE264"/>
  <c r="BE272"/>
  <c r="BE289"/>
  <c i="6" r="E85"/>
  <c r="J92"/>
  <c r="F115"/>
  <c r="BE122"/>
  <c r="BE124"/>
  <c r="BE128"/>
  <c r="BE156"/>
  <c r="BE187"/>
  <c r="F92"/>
  <c r="J115"/>
  <c r="BE126"/>
  <c r="BE140"/>
  <c r="BE146"/>
  <c r="BE154"/>
  <c r="BE168"/>
  <c r="BE188"/>
  <c r="BE132"/>
  <c r="BE134"/>
  <c r="BE138"/>
  <c r="BE142"/>
  <c r="BE148"/>
  <c r="BE152"/>
  <c r="BE158"/>
  <c r="BE162"/>
  <c r="BE165"/>
  <c r="J89"/>
  <c r="BE130"/>
  <c r="BE136"/>
  <c r="BE144"/>
  <c r="BE150"/>
  <c r="BE160"/>
  <c r="BE171"/>
  <c r="BE174"/>
  <c r="BE176"/>
  <c r="BE179"/>
  <c r="BE183"/>
  <c r="BE185"/>
  <c r="BE189"/>
  <c r="BE190"/>
  <c i="5" r="J89"/>
  <c r="J92"/>
  <c r="BE123"/>
  <c r="BE133"/>
  <c r="BE144"/>
  <c r="BE151"/>
  <c r="BE161"/>
  <c r="BE168"/>
  <c r="BE170"/>
  <c r="BE173"/>
  <c r="BE204"/>
  <c r="BE212"/>
  <c r="BE224"/>
  <c r="BE227"/>
  <c r="BE232"/>
  <c r="BE241"/>
  <c r="BE251"/>
  <c i="4" r="BK126"/>
  <c r="BK125"/>
  <c r="BK124"/>
  <c r="J124"/>
  <c r="J96"/>
  <c i="5" r="E85"/>
  <c r="F91"/>
  <c r="F92"/>
  <c r="J116"/>
  <c r="BE128"/>
  <c r="BE130"/>
  <c r="BE141"/>
  <c r="BE146"/>
  <c r="BE149"/>
  <c r="BE164"/>
  <c r="BE181"/>
  <c r="BE183"/>
  <c r="BE186"/>
  <c r="BE194"/>
  <c r="BE214"/>
  <c r="BE222"/>
  <c r="BE229"/>
  <c r="BE245"/>
  <c r="BE154"/>
  <c r="BE159"/>
  <c r="BE166"/>
  <c r="BE178"/>
  <c r="BE191"/>
  <c r="BE202"/>
  <c r="BE219"/>
  <c r="BE125"/>
  <c r="BE136"/>
  <c r="BE138"/>
  <c r="BE156"/>
  <c r="BE175"/>
  <c r="BE188"/>
  <c r="BE197"/>
  <c r="BE199"/>
  <c r="BE207"/>
  <c r="BE209"/>
  <c r="BE217"/>
  <c r="BE234"/>
  <c r="BE237"/>
  <c r="BE240"/>
  <c r="BE243"/>
  <c r="BE247"/>
  <c r="BE249"/>
  <c i="4" r="F91"/>
  <c r="J92"/>
  <c r="F121"/>
  <c r="BE136"/>
  <c r="BE154"/>
  <c r="BE171"/>
  <c r="BE178"/>
  <c r="BE180"/>
  <c r="BE184"/>
  <c r="BE211"/>
  <c r="BE215"/>
  <c r="J118"/>
  <c r="BE128"/>
  <c r="BE130"/>
  <c r="BE138"/>
  <c r="BE141"/>
  <c r="BE143"/>
  <c r="BE148"/>
  <c r="BE162"/>
  <c r="BE164"/>
  <c r="BE166"/>
  <c r="BE169"/>
  <c r="BE192"/>
  <c r="BE201"/>
  <c r="BE213"/>
  <c r="J91"/>
  <c r="BE134"/>
  <c r="BE150"/>
  <c r="BE152"/>
  <c r="BE156"/>
  <c r="BE158"/>
  <c r="BE173"/>
  <c r="BE176"/>
  <c r="BE182"/>
  <c r="BE195"/>
  <c r="BE197"/>
  <c r="BE203"/>
  <c r="BE209"/>
  <c i="3" r="BK160"/>
  <c r="J160"/>
  <c r="J103"/>
  <c i="4" r="E85"/>
  <c r="BE132"/>
  <c r="BE146"/>
  <c r="BE160"/>
  <c r="BE186"/>
  <c r="BE188"/>
  <c r="BE190"/>
  <c r="BE199"/>
  <c r="BE205"/>
  <c r="BE207"/>
  <c i="2" r="BK232"/>
  <c r="J232"/>
  <c r="J99"/>
  <c i="3" r="E85"/>
  <c r="F92"/>
  <c r="J119"/>
  <c r="BE131"/>
  <c r="BE141"/>
  <c r="BE151"/>
  <c r="BE165"/>
  <c r="BE168"/>
  <c r="BE171"/>
  <c r="BE189"/>
  <c i="2" r="BK1981"/>
  <c r="J1981"/>
  <c r="J127"/>
  <c i="3" r="BE128"/>
  <c r="BE145"/>
  <c r="BE148"/>
  <c r="BE162"/>
  <c r="BE177"/>
  <c r="BE192"/>
  <c r="BE174"/>
  <c r="BE186"/>
  <c r="BE134"/>
  <c r="BE138"/>
  <c r="BE154"/>
  <c r="BE158"/>
  <c r="BE180"/>
  <c r="BE183"/>
  <c i="2" r="J92"/>
  <c r="J142"/>
  <c r="BE151"/>
  <c r="BE164"/>
  <c r="BE184"/>
  <c r="BE203"/>
  <c r="BE213"/>
  <c r="BE228"/>
  <c r="BE276"/>
  <c r="BE284"/>
  <c r="BE289"/>
  <c r="BE297"/>
  <c r="BE309"/>
  <c r="BE317"/>
  <c r="BE340"/>
  <c r="BE356"/>
  <c r="BE453"/>
  <c r="BE483"/>
  <c r="BE516"/>
  <c r="BE542"/>
  <c r="BE546"/>
  <c r="BE561"/>
  <c r="BE565"/>
  <c r="BE581"/>
  <c r="BE589"/>
  <c r="BE620"/>
  <c r="BE626"/>
  <c r="BE651"/>
  <c r="BE653"/>
  <c r="BE745"/>
  <c r="BE756"/>
  <c r="BE760"/>
  <c r="BE763"/>
  <c r="BE788"/>
  <c r="BE835"/>
  <c r="BE838"/>
  <c r="BE943"/>
  <c r="BE1016"/>
  <c r="BE1099"/>
  <c r="BE1116"/>
  <c r="BE1141"/>
  <c r="BE1156"/>
  <c r="BE1229"/>
  <c r="BE1331"/>
  <c r="BE1339"/>
  <c r="BE1341"/>
  <c r="BE1343"/>
  <c r="BE1346"/>
  <c r="BE1352"/>
  <c r="BE1354"/>
  <c r="BE1362"/>
  <c r="BE1372"/>
  <c r="BE1378"/>
  <c r="BE1380"/>
  <c r="BE1384"/>
  <c r="BE1386"/>
  <c r="BE1401"/>
  <c r="BE1407"/>
  <c r="BE1422"/>
  <c r="BE1444"/>
  <c r="BE1488"/>
  <c r="BE1526"/>
  <c r="BE1538"/>
  <c r="BE1550"/>
  <c r="BE1555"/>
  <c r="BE1610"/>
  <c r="BE1677"/>
  <c r="BE1680"/>
  <c r="BE1692"/>
  <c r="BE1734"/>
  <c r="BE1814"/>
  <c r="BE1817"/>
  <c r="BE1855"/>
  <c r="BE1858"/>
  <c r="BE1947"/>
  <c r="BE1983"/>
  <c r="BE1985"/>
  <c r="BE1994"/>
  <c r="BE1998"/>
  <c r="J91"/>
  <c r="F145"/>
  <c r="BE169"/>
  <c r="BE174"/>
  <c r="BE179"/>
  <c r="BE198"/>
  <c r="BE208"/>
  <c r="BE221"/>
  <c r="BE301"/>
  <c r="BE307"/>
  <c r="BE332"/>
  <c r="BE359"/>
  <c r="BE439"/>
  <c r="BE469"/>
  <c r="BE491"/>
  <c r="BE499"/>
  <c r="BE535"/>
  <c r="BE570"/>
  <c r="BE624"/>
  <c r="BE694"/>
  <c r="BE727"/>
  <c r="BE742"/>
  <c r="BE750"/>
  <c r="BE775"/>
  <c r="BE777"/>
  <c r="BE781"/>
  <c r="BE784"/>
  <c r="BE828"/>
  <c r="BE1108"/>
  <c r="BE1112"/>
  <c r="BE1119"/>
  <c r="BE1153"/>
  <c r="BE1172"/>
  <c r="BE1184"/>
  <c r="BE1232"/>
  <c r="BE1287"/>
  <c r="BE1321"/>
  <c r="BE1357"/>
  <c r="BE1364"/>
  <c r="BE1366"/>
  <c r="BE1388"/>
  <c r="BE1392"/>
  <c r="BE1395"/>
  <c r="BE1398"/>
  <c r="BE1434"/>
  <c r="BE1493"/>
  <c r="BE1522"/>
  <c r="BE1543"/>
  <c r="BE1562"/>
  <c r="BE1585"/>
  <c r="BE1590"/>
  <c r="BE1690"/>
  <c r="BE1774"/>
  <c r="BE1852"/>
  <c r="BE1892"/>
  <c r="BE1937"/>
  <c r="BE1970"/>
  <c r="BE1977"/>
  <c r="BE1988"/>
  <c r="BE1996"/>
  <c r="BE2002"/>
  <c r="E85"/>
  <c r="BE193"/>
  <c r="BE260"/>
  <c r="BE267"/>
  <c r="BE311"/>
  <c r="BE315"/>
  <c r="BE321"/>
  <c r="BE437"/>
  <c r="BE467"/>
  <c r="BE476"/>
  <c r="BE520"/>
  <c r="BE618"/>
  <c r="BE622"/>
  <c r="BE637"/>
  <c r="BE644"/>
  <c r="BE657"/>
  <c r="BE699"/>
  <c r="BE739"/>
  <c r="BE748"/>
  <c r="BE758"/>
  <c r="BE771"/>
  <c r="BE773"/>
  <c r="BE799"/>
  <c r="BE810"/>
  <c r="BE937"/>
  <c r="BE939"/>
  <c r="BE946"/>
  <c r="BE1083"/>
  <c r="BE1087"/>
  <c r="BE1131"/>
  <c r="BE1138"/>
  <c r="BE1145"/>
  <c r="BE1150"/>
  <c r="BE1159"/>
  <c r="BE1177"/>
  <c r="BE1181"/>
  <c r="BE1221"/>
  <c r="BE1323"/>
  <c r="BE1325"/>
  <c r="BE1328"/>
  <c r="BE1360"/>
  <c r="BE1368"/>
  <c r="BE1370"/>
  <c r="BE1374"/>
  <c r="BE1382"/>
  <c r="BE1456"/>
  <c r="BE1468"/>
  <c r="BE1475"/>
  <c r="BE1509"/>
  <c r="BE1531"/>
  <c r="BE1566"/>
  <c r="BE1629"/>
  <c r="BE1649"/>
  <c r="BE1652"/>
  <c r="BE1732"/>
  <c r="BE1979"/>
  <c r="BE1986"/>
  <c r="F91"/>
  <c r="BE234"/>
  <c r="BE274"/>
  <c r="BE305"/>
  <c r="BE336"/>
  <c r="BE361"/>
  <c r="BE574"/>
  <c r="BE597"/>
  <c r="BE605"/>
  <c r="BE712"/>
  <c r="BE724"/>
  <c r="BE752"/>
  <c r="BE765"/>
  <c r="BE767"/>
  <c r="BE779"/>
  <c r="BE794"/>
  <c r="BE803"/>
  <c r="BE819"/>
  <c r="BE949"/>
  <c r="BE1092"/>
  <c r="BE1104"/>
  <c r="BE1124"/>
  <c r="BE1162"/>
  <c r="BE1179"/>
  <c r="BE1236"/>
  <c r="BE1256"/>
  <c r="BE1318"/>
  <c r="BE1334"/>
  <c r="BE1337"/>
  <c r="BE1348"/>
  <c r="BE1350"/>
  <c r="BE1376"/>
  <c r="BE1404"/>
  <c r="BE1427"/>
  <c r="BE1471"/>
  <c r="BE1479"/>
  <c r="BE1500"/>
  <c r="BE1515"/>
  <c r="BE1671"/>
  <c r="BE1860"/>
  <c r="BE1862"/>
  <c r="BE1887"/>
  <c r="BE1931"/>
  <c r="BE1934"/>
  <c r="BE1956"/>
  <c r="BE1958"/>
  <c r="BE1990"/>
  <c r="BE1992"/>
  <c r="BE2000"/>
  <c r="F36"/>
  <c i="1" r="BC95"/>
  <c i="3" r="F35"/>
  <c i="1" r="BB96"/>
  <c i="3" r="F37"/>
  <c i="1" r="BD96"/>
  <c i="4" r="F37"/>
  <c i="1" r="BD97"/>
  <c i="5" r="J34"/>
  <c i="1" r="AW98"/>
  <c i="6" r="F37"/>
  <c i="1" r="BD99"/>
  <c i="6" r="F36"/>
  <c i="1" r="BC99"/>
  <c i="7" r="F36"/>
  <c i="1" r="BC100"/>
  <c i="8" r="F35"/>
  <c i="1" r="BB101"/>
  <c i="8" r="F37"/>
  <c i="1" r="BD101"/>
  <c i="9" r="F37"/>
  <c i="1" r="BD102"/>
  <c i="2" r="F37"/>
  <c i="1" r="BD95"/>
  <c i="3" r="J34"/>
  <c i="1" r="AW96"/>
  <c i="3" r="F36"/>
  <c i="1" r="BC96"/>
  <c i="4" r="F34"/>
  <c i="1" r="BA97"/>
  <c i="5" r="F37"/>
  <c i="1" r="BD98"/>
  <c i="6" r="J34"/>
  <c i="1" r="AW99"/>
  <c i="7" r="F35"/>
  <c i="1" r="BB100"/>
  <c i="8" r="J34"/>
  <c i="1" r="AW101"/>
  <c i="9" r="J34"/>
  <c i="1" r="AW102"/>
  <c i="2" r="F34"/>
  <c i="1" r="BA95"/>
  <c i="3" r="F34"/>
  <c i="1" r="BA96"/>
  <c i="4" r="F35"/>
  <c i="1" r="BB97"/>
  <c i="4" r="F36"/>
  <c i="1" r="BC97"/>
  <c i="5" r="F36"/>
  <c i="1" r="BC98"/>
  <c i="6" r="F35"/>
  <c i="1" r="BB99"/>
  <c i="7" r="F34"/>
  <c i="1" r="BA100"/>
  <c i="7" r="F37"/>
  <c i="1" r="BD100"/>
  <c i="8" r="F36"/>
  <c i="1" r="BC101"/>
  <c i="9" r="F34"/>
  <c i="1" r="BA102"/>
  <c i="9" r="F35"/>
  <c i="1" r="BB102"/>
  <c i="2" r="F35"/>
  <c i="1" r="BB95"/>
  <c i="2" r="J34"/>
  <c i="1" r="AW95"/>
  <c i="4" r="J34"/>
  <c i="1" r="AW97"/>
  <c i="5" r="F35"/>
  <c i="1" r="BB98"/>
  <c i="5" r="F34"/>
  <c i="1" r="BA98"/>
  <c i="6" r="F34"/>
  <c i="1" r="BA99"/>
  <c i="7" r="J34"/>
  <c i="1" r="AW100"/>
  <c i="8" r="F34"/>
  <c i="1" r="BA101"/>
  <c i="9" r="F36"/>
  <c i="1" r="BC102"/>
  <c i="2" l="1" r="P786"/>
  <c r="T786"/>
  <c i="7" r="P130"/>
  <c i="8" r="T126"/>
  <c r="T125"/>
  <c i="5" r="P121"/>
  <c r="P120"/>
  <c i="1" r="AU98"/>
  <c i="9" r="P132"/>
  <c r="P131"/>
  <c i="1" r="AU102"/>
  <c i="9" r="T132"/>
  <c r="T131"/>
  <c i="7" r="T218"/>
  <c i="5" r="T121"/>
  <c r="T120"/>
  <c i="3" r="R126"/>
  <c i="2" r="P232"/>
  <c r="P149"/>
  <c r="P148"/>
  <c i="1" r="AU95"/>
  <c i="8" r="P126"/>
  <c r="P125"/>
  <c i="1" r="AU101"/>
  <c i="7" r="T130"/>
  <c r="T129"/>
  <c r="T128"/>
  <c r="R130"/>
  <c r="R129"/>
  <c r="R128"/>
  <c i="4" r="P126"/>
  <c r="P125"/>
  <c r="P124"/>
  <c i="1" r="AU97"/>
  <c i="3" r="R160"/>
  <c i="4" r="R126"/>
  <c r="R125"/>
  <c r="R124"/>
  <c i="3" r="T126"/>
  <c r="T125"/>
  <c i="2" r="R232"/>
  <c i="8" r="BK126"/>
  <c r="J126"/>
  <c r="J97"/>
  <c i="6" r="P120"/>
  <c r="P119"/>
  <c i="1" r="AU99"/>
  <c i="4" r="T126"/>
  <c r="T125"/>
  <c r="T124"/>
  <c i="2" r="R149"/>
  <c r="R148"/>
  <c i="7" r="P218"/>
  <c i="9" r="R132"/>
  <c r="R131"/>
  <c i="8" r="R126"/>
  <c r="R125"/>
  <c i="2" r="T149"/>
  <c r="T148"/>
  <c r="BK786"/>
  <c r="J786"/>
  <c r="J107"/>
  <c i="3" r="BK126"/>
  <c r="J126"/>
  <c r="J97"/>
  <c i="7" r="BK130"/>
  <c r="J130"/>
  <c r="J98"/>
  <c i="5" r="BK121"/>
  <c r="J121"/>
  <c r="J97"/>
  <c i="9" r="BK132"/>
  <c r="J132"/>
  <c r="J97"/>
  <c i="7" r="BK129"/>
  <c r="J129"/>
  <c r="J97"/>
  <c i="6" r="BK119"/>
  <c r="J119"/>
  <c r="J96"/>
  <c i="4" r="J126"/>
  <c r="J98"/>
  <c r="J125"/>
  <c r="J97"/>
  <c i="3" r="BK125"/>
  <c r="J125"/>
  <c i="2" r="BK149"/>
  <c r="BK148"/>
  <c r="J148"/>
  <c i="3" r="F33"/>
  <c i="1" r="AZ96"/>
  <c i="3" r="J30"/>
  <c i="1" r="AG96"/>
  <c i="4" r="J33"/>
  <c i="1" r="AV97"/>
  <c r="AT97"/>
  <c i="5" r="F33"/>
  <c i="1" r="AZ98"/>
  <c i="6" r="J33"/>
  <c i="1" r="AV99"/>
  <c r="AT99"/>
  <c i="7" r="F33"/>
  <c i="1" r="AZ100"/>
  <c i="8" r="F33"/>
  <c i="1" r="AZ101"/>
  <c i="9" r="J33"/>
  <c i="1" r="AV102"/>
  <c r="AT102"/>
  <c r="BA94"/>
  <c r="W30"/>
  <c r="BC94"/>
  <c r="AY94"/>
  <c i="2" r="J33"/>
  <c i="1" r="AV95"/>
  <c r="AT95"/>
  <c i="2" r="J30"/>
  <c i="1" r="AG95"/>
  <c i="3" r="J33"/>
  <c i="1" r="AV96"/>
  <c r="AT96"/>
  <c i="4" r="F33"/>
  <c i="1" r="AZ97"/>
  <c i="4" r="J30"/>
  <c i="1" r="AG97"/>
  <c i="5" r="J33"/>
  <c i="1" r="AV98"/>
  <c r="AT98"/>
  <c i="6" r="F33"/>
  <c i="1" r="AZ99"/>
  <c i="7" r="J33"/>
  <c i="1" r="AV100"/>
  <c r="AT100"/>
  <c i="8" r="J33"/>
  <c i="1" r="AV101"/>
  <c r="AT101"/>
  <c i="9" r="F33"/>
  <c i="1" r="AZ102"/>
  <c r="BB94"/>
  <c r="W31"/>
  <c r="BD94"/>
  <c r="W33"/>
  <c i="2" r="F33"/>
  <c i="1" r="AZ95"/>
  <c i="7" l="1" r="P129"/>
  <c r="P128"/>
  <c i="1" r="AU100"/>
  <c i="3" r="R125"/>
  <c i="8" r="BK125"/>
  <c r="J125"/>
  <c r="J96"/>
  <c i="5" r="BK120"/>
  <c r="J120"/>
  <c r="J96"/>
  <c i="9" r="BK131"/>
  <c r="J131"/>
  <c r="J96"/>
  <c i="7" r="BK128"/>
  <c r="J128"/>
  <c r="J96"/>
  <c i="1" r="AN97"/>
  <c r="AN96"/>
  <c i="4" r="J39"/>
  <c i="3" r="J96"/>
  <c i="1" r="AN95"/>
  <c i="2" r="J149"/>
  <c r="J97"/>
  <c r="J96"/>
  <c i="3" r="J39"/>
  <c i="2" r="J39"/>
  <c i="1" r="AU94"/>
  <c r="AZ94"/>
  <c r="AV94"/>
  <c r="AK29"/>
  <c i="6" r="J30"/>
  <c i="1" r="AG99"/>
  <c r="AN99"/>
  <c r="AX94"/>
  <c r="W32"/>
  <c r="AW94"/>
  <c r="AK30"/>
  <c i="6" l="1" r="J39"/>
  <c i="8" r="J30"/>
  <c i="1" r="AG101"/>
  <c r="AN101"/>
  <c i="9" r="J30"/>
  <c i="1" r="AG102"/>
  <c i="5" r="J30"/>
  <c i="1" r="AG98"/>
  <c r="W29"/>
  <c i="7" r="J30"/>
  <c i="1" r="AG100"/>
  <c r="AN100"/>
  <c r="AT94"/>
  <c i="9" l="1" r="J39"/>
  <c i="5" r="J39"/>
  <c i="8" r="J39"/>
  <c i="7" r="J39"/>
  <c i="1" r="AN102"/>
  <c r="AN98"/>
  <c r="AG94"/>
  <c r="AK26"/>
  <c r="AK35"/>
  <c l="1" r="AN94"/>
</calcChain>
</file>

<file path=xl/sharedStrings.xml><?xml version="1.0" encoding="utf-8"?>
<sst xmlns="http://schemas.openxmlformats.org/spreadsheetml/2006/main">
  <si>
    <t>Export Komplet</t>
  </si>
  <si>
    <t/>
  </si>
  <si>
    <t>2.0</t>
  </si>
  <si>
    <t>ZAMOK</t>
  </si>
  <si>
    <t>False</t>
  </si>
  <si>
    <t>{85958d5a-a4e8-46fd-a26f-98f466975c5e}</t>
  </si>
  <si>
    <t>0,01</t>
  </si>
  <si>
    <t>21</t>
  </si>
  <si>
    <t>15</t>
  </si>
  <si>
    <t>REKAPITULACE STAVBY</t>
  </si>
  <si>
    <t xml:space="preserve">v ---  níže se nacházejí doplnkové a pomocné údaje k sestavám  --- v</t>
  </si>
  <si>
    <t>Návod na vyplnění</t>
  </si>
  <si>
    <t>0,001</t>
  </si>
  <si>
    <t>Kód:</t>
  </si>
  <si>
    <t>4433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</si>
  <si>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</si>
  <si>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</si>
  <si>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Nástavba provozně technického objektu - ON Trutnov 1</t>
  </si>
  <si>
    <t>KSO:</t>
  </si>
  <si>
    <t>CC-CZ:</t>
  </si>
  <si>
    <t>Místo:</t>
  </si>
  <si>
    <t xml:space="preserve"> </t>
  </si>
  <si>
    <t>Datum:</t>
  </si>
  <si>
    <t>27. 1. 2023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</si>
  <si>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</si>
  <si>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</si>
  <si>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</si>
  <si>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</si>
  <si>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</si>
  <si>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</si>
  <si>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</si>
  <si>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</si>
  <si>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</si>
  <si>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</si>
  <si>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</si>
  <si>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</si>
  <si>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</si>
  <si>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</si>
  <si>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</si>
  <si>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</si>
  <si>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</si>
  <si>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</si>
  <si>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</si>
  <si>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</si>
  <si>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</si>
  <si>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</si>
  <si>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</si>
  <si>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</si>
  <si>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</si>
  <si>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</si>
  <si>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</si>
  <si>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</si>
  <si>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</si>
  <si>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</si>
  <si>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</si>
  <si>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</si>
  <si>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</si>
  <si>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</si>
  <si>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</si>
  <si>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</si>
  <si>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</si>
  <si>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</si>
  <si>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</si>
  <si>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</si>
  <si>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</si>
  <si>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</si>
  <si>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</si>
  <si>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</si>
  <si>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</si>
  <si>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</si>
  <si>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</si>
  <si>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</si>
  <si>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</si>
  <si>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</si>
  <si>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</si>
  <si>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</si>
  <si>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</si>
  <si>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</si>
  <si>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D.1.1a</t>
  </si>
  <si>
    <t>Architektonicko stavební řešení</t>
  </si>
  <si>
    <t>STA</t>
  </si>
  <si>
    <t>1</t>
  </si>
  <si>
    <t>{dc9c283c-9466-4f8d-a0b6-93fbb936c466}</t>
  </si>
  <si>
    <t>2</t>
  </si>
  <si>
    <t>D.1.1b</t>
  </si>
  <si>
    <t>Sanace - vlhkostní poruchy suterénní stěny</t>
  </si>
  <si>
    <t>{9b257eb4-bdc9-40ea-928f-e944d95c4879}</t>
  </si>
  <si>
    <t>D.1.4.A</t>
  </si>
  <si>
    <t>Vytápění</t>
  </si>
  <si>
    <t>{a7863344-db21-4061-87b9-0bb44132543f}</t>
  </si>
  <si>
    <t>D.1.4.B</t>
  </si>
  <si>
    <t>Chlazení</t>
  </si>
  <si>
    <t>{c5176862-4746-45be-9f6b-354b23afabfb}</t>
  </si>
  <si>
    <t>D.1.4.C</t>
  </si>
  <si>
    <t>Vzduchotechnika</t>
  </si>
  <si>
    <t>{0f1c8487-7d44-4e1c-85b5-c26160d1f958}</t>
  </si>
  <si>
    <t>D.1.4.E</t>
  </si>
  <si>
    <t>Zařízení technikých instalací</t>
  </si>
  <si>
    <t>{1fbb9e46-0ad6-4834-b1f7-78d35fb4bd8c}</t>
  </si>
  <si>
    <t>D.1.4.G</t>
  </si>
  <si>
    <t>Elektroinstalace</t>
  </si>
  <si>
    <t>{17de928d-3666-4338-8564-b062f7e62ebc}</t>
  </si>
  <si>
    <t>D.1.4.H</t>
  </si>
  <si>
    <t>Elektronické komunikace</t>
  </si>
  <si>
    <t>{e2449d50-e607-4afc-a573-1be8147fb1a5}</t>
  </si>
  <si>
    <t>KRYCÍ LIST SOUPISU PRACÍ</t>
  </si>
  <si>
    <t>Objekt:</t>
  </si>
  <si>
    <t>D.1.1a - Architektonicko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</si>
  <si>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</si>
  <si>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</si>
  <si>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</si>
  <si>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</si>
  <si>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</si>
  <si>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</si>
  <si>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</si>
  <si>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</si>
  <si>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4.1 - ŽB věnce</t>
  </si>
  <si>
    <t xml:space="preserve">      4.2 - Stropní konstrukce</t>
  </si>
  <si>
    <t xml:space="preserve">      4.3 - Schodiště</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</si>
  <si>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</si>
  <si>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</si>
  <si>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</si>
  <si>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</si>
  <si>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</si>
  <si>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</si>
  <si>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</si>
  <si>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</si>
  <si>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</si>
  <si>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</si>
  <si>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</si>
  <si>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</si>
  <si>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</si>
  <si>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</si>
  <si>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767.1 - Konstrukce zámečnické - ostatní</t>
  </si>
  <si>
    <t xml:space="preserve">      767.2 - Konstrukce zámečnické - OK vyztuření suterénní stěny</t>
  </si>
  <si>
    <t xml:space="preserve">      767.3 - Konstrukce zámečnické - nosníky N7, N8, N9</t>
  </si>
  <si>
    <t xml:space="preserve">      767.4 - Konstrukce zámečnické - nosníky N1 a N2</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</si>
  <si>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</si>
  <si>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</si>
  <si>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</si>
  <si>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</si>
  <si>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</si>
  <si>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</si>
  <si>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</si>
  <si>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</si>
  <si>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</si>
  <si>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</si>
  <si>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</si>
  <si>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</si>
  <si>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</si>
  <si>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</si>
  <si>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</si>
  <si>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</si>
  <si>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</si>
  <si>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</si>
  <si>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</si>
  <si>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</si>
  <si>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</si>
  <si>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</si>
  <si>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</si>
  <si>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</si>
  <si>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</si>
  <si>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</si>
  <si>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</si>
  <si>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311235211</t>
  </si>
  <si>
    <t>Zdivo jednovrstvé z cihel broušených do P10 na tenkovrstvou maltu tl 440 mm</t>
  </si>
  <si>
    <t>m2</t>
  </si>
  <si>
    <t>CS ÚRS 2023 01</t>
  </si>
  <si>
    <t>4</t>
  </si>
  <si>
    <t>634849924</t>
  </si>
  <si>
    <t>PP</t>
  </si>
  <si>
    <t>Zdivo jednovrstvé z cihel děrovaných broušených na celoplošnou tenkovrstvou maltu, pevnost cihel do P10, tl. zdiva 440 mm</t>
  </si>
  <si>
    <t>VV</t>
  </si>
  <si>
    <t>3.NP</t>
  </si>
  <si>
    <t>(28,1*3,65)+(1,925*3,65)+(4,75*3,05)+(20,9*3,75)</t>
  </si>
  <si>
    <t>odečet oken</t>
  </si>
  <si>
    <t>-12*(2,1*2)</t>
  </si>
  <si>
    <t>Mezisoučet</t>
  </si>
  <si>
    <t>4.NP</t>
  </si>
  <si>
    <t>(58,225*4,75)+(5,277*4,3)+(13,73*4,3)+(20,9*4)</t>
  </si>
  <si>
    <t>Odečet otvorů, oken</t>
  </si>
  <si>
    <t>-(2,25*1,9)-(2,37*2,25)-(0,9*2,02)-19*(2,1*2)</t>
  </si>
  <si>
    <t>Součet</t>
  </si>
  <si>
    <t>317168052</t>
  </si>
  <si>
    <t>Překlad keramický vysoký v 238 mm dl 1250 mm</t>
  </si>
  <si>
    <t>kus</t>
  </si>
  <si>
    <t>-1412619091</t>
  </si>
  <si>
    <t>Překlady keramické vysoké osazené do maltového lože, šířky překladu 70 mm výšky 238 mm, délky 1250 mm</t>
  </si>
  <si>
    <t>b</t>
  </si>
  <si>
    <t>6</t>
  </si>
  <si>
    <t>317168055</t>
  </si>
  <si>
    <t>Překlad keramický vysoký v 238 mm dl 2000 mm</t>
  </si>
  <si>
    <t>1600788551</t>
  </si>
  <si>
    <t>Překlady keramické vysoké osazené do maltového lože, šířky překladu 70 mm výšky 238 mm, délky 2000 mm</t>
  </si>
  <si>
    <t>d</t>
  </si>
  <si>
    <t>6*2</t>
  </si>
  <si>
    <t>317168057</t>
  </si>
  <si>
    <t>Překlad keramický vysoký v 238 mm dl 2500 mm</t>
  </si>
  <si>
    <t>-417396203</t>
  </si>
  <si>
    <t>Překlady keramické vysoké osazené do maltového lože, šířky překladu 70 mm výšky 238 mm, délky 2500 mm</t>
  </si>
  <si>
    <t>c</t>
  </si>
  <si>
    <t>5</t>
  </si>
  <si>
    <t>779863257</t>
  </si>
  <si>
    <t>e</t>
  </si>
  <si>
    <t>317168058</t>
  </si>
  <si>
    <t>Překlad keramický vysoký v 238 mm dl 2750 mm</t>
  </si>
  <si>
    <t>658348799</t>
  </si>
  <si>
    <t>Překlady keramické vysoké osazené do maltového lože, šířky překladu 70 mm výšky 238 mm, délky 2750 mm</t>
  </si>
  <si>
    <t>a</t>
  </si>
  <si>
    <t>4*12</t>
  </si>
  <si>
    <t>4.NP, P1</t>
  </si>
  <si>
    <t>4*19</t>
  </si>
  <si>
    <t>7</t>
  </si>
  <si>
    <t>491521499</t>
  </si>
  <si>
    <t>f</t>
  </si>
  <si>
    <t>8</t>
  </si>
  <si>
    <t>2109974674</t>
  </si>
  <si>
    <t>h</t>
  </si>
  <si>
    <t>9</t>
  </si>
  <si>
    <t>317168059</t>
  </si>
  <si>
    <t>Překlad keramický vysoký v 238 mm dl 3000 mm</t>
  </si>
  <si>
    <t>-340623788</t>
  </si>
  <si>
    <t>Překlady keramické vysoké osazené do maltového lože, šířky překladu 70 mm výšky 238 mm, délky 3000 mm</t>
  </si>
  <si>
    <t>g</t>
  </si>
  <si>
    <t>10</t>
  </si>
  <si>
    <t>317944321</t>
  </si>
  <si>
    <t>Válcované nosníky do č.12 dodatečně osazované do připravených otvorů</t>
  </si>
  <si>
    <t>t</t>
  </si>
  <si>
    <t>-1305688963</t>
  </si>
  <si>
    <t xml:space="preserve">Válcované nosníky dodatečně osazované do připravených otvorů  bez zazdění hlav do č. 12</t>
  </si>
  <si>
    <t>N3</t>
  </si>
  <si>
    <t>IPE 120</t>
  </si>
  <si>
    <t>10,362*3,0*6/1000</t>
  </si>
  <si>
    <t>11</t>
  </si>
  <si>
    <t>317998135</t>
  </si>
  <si>
    <t>Tepelná izolace mezi překlady v 24 cm z XPS tl 100 mm</t>
  </si>
  <si>
    <t>m</t>
  </si>
  <si>
    <t>-822406130</t>
  </si>
  <si>
    <t xml:space="preserve">Izolace tepelná mezi překlady  z extrudovaného polystyrenu výšky 24 cm, tloušťky 100 mm</t>
  </si>
  <si>
    <t>12*2,75</t>
  </si>
  <si>
    <t>19*2,75</t>
  </si>
  <si>
    <t>1*2,75</t>
  </si>
  <si>
    <t>12</t>
  </si>
  <si>
    <t>317998131</t>
  </si>
  <si>
    <t>Tepelná izolace mezi překlady v 24 cm z XPS tl přes 30 do 50 mm</t>
  </si>
  <si>
    <t>1941474086</t>
  </si>
  <si>
    <t xml:space="preserve">Izolace tepelná mezi překlady  z extrudovaného polystyrenu výšky 24 cm, tloušťky přes 30 do 50 mm</t>
  </si>
  <si>
    <t>13</t>
  </si>
  <si>
    <t>38.R.1</t>
  </si>
  <si>
    <t>Výtah nosnost 1800 kg, bez strojovny</t>
  </si>
  <si>
    <t>kpl.</t>
  </si>
  <si>
    <t>16</t>
  </si>
  <si>
    <t>-1844318618</t>
  </si>
  <si>
    <t>Výtah nosnost 1800 kg, 4 stanice, výtah bez strojovny, pohon umístěn v horní části výtahové šachty pod stropem.
Rozměry šachty 2175 x 3200 mm
Počet startů max. 180 za hodinu
viz technická zpráva</t>
  </si>
  <si>
    <t>Výtah</t>
  </si>
  <si>
    <t>1 "ks"</t>
  </si>
  <si>
    <t>Vodorovné konstrukce</t>
  </si>
  <si>
    <t>4.1</t>
  </si>
  <si>
    <t>ŽB věnce</t>
  </si>
  <si>
    <t>14</t>
  </si>
  <si>
    <t>417321414</t>
  </si>
  <si>
    <t>Ztužující pásy a věnce ze ŽB tř. C 20/25</t>
  </si>
  <si>
    <t>m3</t>
  </si>
  <si>
    <t>-322383175</t>
  </si>
  <si>
    <t xml:space="preserve">Ztužující pásy a věnce z betonu železového (bez výztuže)  tř. C 20/25</t>
  </si>
  <si>
    <t xml:space="preserve">ŽB věnce pod panely stropu  3.NP</t>
  </si>
  <si>
    <t>II</t>
  </si>
  <si>
    <t>0,380*0,250*7,0</t>
  </si>
  <si>
    <t>VI</t>
  </si>
  <si>
    <t>0,210*0,250*(6,91+8,0)</t>
  </si>
  <si>
    <t>VII</t>
  </si>
  <si>
    <t>0,075*0,150*21,05</t>
  </si>
  <si>
    <t>I + XI</t>
  </si>
  <si>
    <t>0,290*0,250*(7,0+21,0+0,8+12,0+7,70)</t>
  </si>
  <si>
    <t>věnce s h.h. +18,500</t>
  </si>
  <si>
    <t>"plocha cad * v. 250 mm"52,0*0,250</t>
  </si>
  <si>
    <t>věnce s s.h. +16,950 a h.h. +17,250</t>
  </si>
  <si>
    <t>1,1*0,300</t>
  </si>
  <si>
    <t>věnce s s.h. +17,100 a h.h. +17,250</t>
  </si>
  <si>
    <t>4,2*0,150</t>
  </si>
  <si>
    <t>žb věnce okolo panelů</t>
  </si>
  <si>
    <t>0,200*0,200*6,5</t>
  </si>
  <si>
    <t>0,250*0,200*6,5</t>
  </si>
  <si>
    <t>0,150*0,200*6,3</t>
  </si>
  <si>
    <t>0,250*0,250*11,7</t>
  </si>
  <si>
    <t>0,200*0,250*7,75</t>
  </si>
  <si>
    <t>0,150*0,250*42,3</t>
  </si>
  <si>
    <t>0,140*0,250*28,4</t>
  </si>
  <si>
    <t>417361821</t>
  </si>
  <si>
    <t>Výztuž ztužujících pásů a věnců betonářskou ocelí 10 505</t>
  </si>
  <si>
    <t>746319297</t>
  </si>
  <si>
    <t xml:space="preserve">Výztuž ztužujících pásů a věnců  z betonářské oceli 10 505 (R) nebo BSt 500</t>
  </si>
  <si>
    <t>P</t>
  </si>
  <si>
    <t>Poznámka k položce:_x000d_
viz výztuž žb schodišť</t>
  </si>
  <si>
    <t>viz výkaz materiálu betonářské výztuže pro žb věnce okolo panelů</t>
  </si>
  <si>
    <t>440,963/1000</t>
  </si>
  <si>
    <t xml:space="preserve">ostatní žb konstrukce </t>
  </si>
  <si>
    <t>viz výkaz materiálu betonářské výztuže pro žb kce mimo věnců okolo panelů v kapitole schodiště</t>
  </si>
  <si>
    <t>417351115</t>
  </si>
  <si>
    <t>Zřízení bednění ztužujících věnců</t>
  </si>
  <si>
    <t>847766277</t>
  </si>
  <si>
    <t xml:space="preserve">Bednění bočnic ztužujících pásů a věnců včetně vzpěr  zřízení</t>
  </si>
  <si>
    <t>"obvod cad * v. 250 mm"306,0*0,250</t>
  </si>
  <si>
    <t>3,8*2*0,150</t>
  </si>
  <si>
    <t>17</t>
  </si>
  <si>
    <t>417351116</t>
  </si>
  <si>
    <t>Odstranění bednění ztužujících věnců</t>
  </si>
  <si>
    <t>2130779194</t>
  </si>
  <si>
    <t xml:space="preserve">Bednění bočnic ztužujících pásů a věnců včetně vzpěr  odstranění</t>
  </si>
  <si>
    <t>18</t>
  </si>
  <si>
    <t>417238214</t>
  </si>
  <si>
    <t>Obezdívka věnce jednostranná věncovkou keramickou v přes 250 do 290 mm včetně polystyrenu tl 100 mm</t>
  </si>
  <si>
    <t>1597465996</t>
  </si>
  <si>
    <t>Obezdívka ztužujícího věnce keramickými věncovkami včetně tepelné izolace z pěnového polystyrenu tl. 100 mm jednostranná, výška věnce přes 250 do 290 mm</t>
  </si>
  <si>
    <t>7,0+21,0+0,8+12,0+7,70</t>
  </si>
  <si>
    <t>48,50</t>
  </si>
  <si>
    <t>4,015</t>
  </si>
  <si>
    <t>19</t>
  </si>
  <si>
    <t>417238241</t>
  </si>
  <si>
    <t>Obezdívka věnce oboustranná věncovkou keramickou v 150 mm bez tepelné izolace</t>
  </si>
  <si>
    <t>-173396258</t>
  </si>
  <si>
    <t>Obezdívka ztužujícího věnce keramickými věncovkami bez tepelné izolace oboustranná, výška věnce 150 mm</t>
  </si>
  <si>
    <t>6,50*2</t>
  </si>
  <si>
    <t>4.2</t>
  </si>
  <si>
    <t>Stropní konstrukce</t>
  </si>
  <si>
    <t>20</t>
  </si>
  <si>
    <t>4.2.R.1</t>
  </si>
  <si>
    <t>Stropní konstrukce ze stropních panelů</t>
  </si>
  <si>
    <t>100964838</t>
  </si>
  <si>
    <t>Stropní konstrukce ze stropních panelů
stropní dílce do uvedeného množství včetně neuplatnitelného technologického odpadu při výrobě
- podélné řezy stropními dílci 
- vybrání a výřezy pro instalační šachty, komíny, apod., mimo otvorů ve vrtací zóně
- ucpávky dutin
- doprava dílců na stavbu
- montáž stropních dílců včetně zajištění jeřábu – viz níže
- materiál pro podkladové lože dílců SPIROLL – suchý pytlovaný cement
- uložení cementového nebo maltového lože pod stropní dílce</t>
  </si>
  <si>
    <t>plocha cad</t>
  </si>
  <si>
    <t>142,40+43,10+43,12</t>
  </si>
  <si>
    <t>19,60</t>
  </si>
  <si>
    <t>411321515</t>
  </si>
  <si>
    <t>Stropy deskové ze ŽB tř. C 20/25</t>
  </si>
  <si>
    <t>709543189</t>
  </si>
  <si>
    <t xml:space="preserve">Stropy z betonu železového (bez výztuže)  stropů deskových, plochých střech, desek balkonových, desek hřibových stropů včetně hlavic hřibových sloupů tř. C 20/25</t>
  </si>
  <si>
    <t>ŽB deska strop výtahu</t>
  </si>
  <si>
    <t>4,025*2,925*0,200</t>
  </si>
  <si>
    <t>22</t>
  </si>
  <si>
    <t>411351011</t>
  </si>
  <si>
    <t>Zřízení bednění stropů deskových tl přes 5 do 25 cm bez podpěrné kce</t>
  </si>
  <si>
    <t>661586626</t>
  </si>
  <si>
    <t>Bednění stropních konstrukcí - bez podpěrné konstrukce desek tloušťky stropní desky přes 5 do 25 cm zřízení</t>
  </si>
  <si>
    <t>4,025*2,925</t>
  </si>
  <si>
    <t>23</t>
  </si>
  <si>
    <t>411351012</t>
  </si>
  <si>
    <t>Odstranění bednění stropů deskových tl přes 5 do 25 cm bez podpěrné kce</t>
  </si>
  <si>
    <t>1510929991</t>
  </si>
  <si>
    <t>Bednění stropních konstrukcí - bez podpěrné konstrukce desek tloušťky stropní desky přes 5 do 25 cm odstranění</t>
  </si>
  <si>
    <t>24</t>
  </si>
  <si>
    <t>411354333</t>
  </si>
  <si>
    <t>Zřízení podpěrné konstrukce stropů výšky přes 4 do 6 m tl přes 15 do 25 cm</t>
  </si>
  <si>
    <t>1624342685</t>
  </si>
  <si>
    <t>Podpěrná konstrukce stropů - desek, kleneb a skořepin výška podepření přes 4 do 6 m tloušťka stropu přes 15 do 25 cm zřízení</t>
  </si>
  <si>
    <t>25</t>
  </si>
  <si>
    <t>411354334</t>
  </si>
  <si>
    <t>Odstranění podpěrné konstrukce stropů výšky přes 4 do 6 m tl přes 15 do 25 cm</t>
  </si>
  <si>
    <t>-863093593</t>
  </si>
  <si>
    <t>Podpěrná konstrukce stropů - desek, kleneb a skořepin výška podepření přes 4 do 6 m tloušťka stropu přes 15 do 25 cm odstranění</t>
  </si>
  <si>
    <t>26</t>
  </si>
  <si>
    <t>-975187130</t>
  </si>
  <si>
    <t>(4,025*2+2,925*2)*0,200</t>
  </si>
  <si>
    <t>27</t>
  </si>
  <si>
    <t>422856287</t>
  </si>
  <si>
    <t>28</t>
  </si>
  <si>
    <t>411361821</t>
  </si>
  <si>
    <t>Výztuž stropů betonářskou ocelí 10 505</t>
  </si>
  <si>
    <t>1939752634</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</si>
  <si>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</si>
  <si>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Poznámka k položce:_x000d_
viz výkaz materiálu betonářské výztuže pro žb kce mimo věnců okolo panelů v kapitole schodiště</t>
  </si>
  <si>
    <t>4.3</t>
  </si>
  <si>
    <t>Schodiště</t>
  </si>
  <si>
    <t>29</t>
  </si>
  <si>
    <t>430321414</t>
  </si>
  <si>
    <t>Schodišťová konstrukce a rampa ze ŽB tř. C 25/30</t>
  </si>
  <si>
    <t>38182015</t>
  </si>
  <si>
    <t xml:space="preserve">Schodišťové konstrukce a rampy z betonu železového (bez výztuže)  stupně, schodnice, ramena, podesty s nosníky tř. C 25/30</t>
  </si>
  <si>
    <t>plocha průřezu cad * šířka schodiště</t>
  </si>
  <si>
    <t>SCH1</t>
  </si>
  <si>
    <t>0,5*2,285</t>
  </si>
  <si>
    <t>SCH2</t>
  </si>
  <si>
    <t>0,5*2,460</t>
  </si>
  <si>
    <t>SCH3</t>
  </si>
  <si>
    <t>0,7*1,460</t>
  </si>
  <si>
    <t>0,380*0,180*0,200</t>
  </si>
  <si>
    <t>30</t>
  </si>
  <si>
    <t>430361821</t>
  </si>
  <si>
    <t>Výztuž schodišťové konstrukce a rampy betonářskou ocelí 10 505</t>
  </si>
  <si>
    <t>-544422360</t>
  </si>
  <si>
    <t xml:space="preserve">Výztuž schodišťových konstrukcí a ramp  stupňů, schodnic, ramen, podest s nosníky z betonářské oceli 10 505 (R) nebo BSt 500</t>
  </si>
  <si>
    <t>viz výkaz materiálu betonářské výztuže pro žb kce mimo věnců okolo panelů</t>
  </si>
  <si>
    <t>1788,185/1000</t>
  </si>
  <si>
    <t>31</t>
  </si>
  <si>
    <t>430362021</t>
  </si>
  <si>
    <t>Výztuž schodišťové konstrukce a rampy svařovanými sítěmi Kari</t>
  </si>
  <si>
    <t>2034024384</t>
  </si>
  <si>
    <t xml:space="preserve">Výztuž schodišťových konstrukcí a ramp  stupňů, schodnic, ramen, podest s nosníky ze svařovaných sítí z drátů typu KARI</t>
  </si>
  <si>
    <t>47,400/1000</t>
  </si>
  <si>
    <t>32</t>
  </si>
  <si>
    <t>431351121</t>
  </si>
  <si>
    <t>Zřízení bednění podest schodišť a ramp přímočarých v do 4 m</t>
  </si>
  <si>
    <t>-862215047</t>
  </si>
  <si>
    <t xml:space="preserve">Bednění podest, podstupňových desek a ramp včetně podpěrné konstrukce  výšky do 4 m půdorysně přímočarých zřízení</t>
  </si>
  <si>
    <t>plcha průřezu cad * šířka schodiště</t>
  </si>
  <si>
    <t>0,5</t>
  </si>
  <si>
    <t>2,285*(0,372+0,187*3)</t>
  </si>
  <si>
    <t>2,285*1,15</t>
  </si>
  <si>
    <t>2,285*(0,347+0,162*3)</t>
  </si>
  <si>
    <t>0,7</t>
  </si>
  <si>
    <t>1,460*0,1625*8</t>
  </si>
  <si>
    <t>1,460*2,15</t>
  </si>
  <si>
    <t>33</t>
  </si>
  <si>
    <t>431351122</t>
  </si>
  <si>
    <t>Odstranění bednění podest schodišť a ramp přímočarých v do 4 m</t>
  </si>
  <si>
    <t>675908191</t>
  </si>
  <si>
    <t xml:space="preserve">Bednění podest, podstupňových desek a ramp včetně podpěrné konstrukce  výšky do 4 m půdorysně přímočarých odstranění</t>
  </si>
  <si>
    <t>Úpravy povrchů, podlahy a osazování výplní</t>
  </si>
  <si>
    <t>34</t>
  </si>
  <si>
    <t>612131321</t>
  </si>
  <si>
    <t>Penetrační disperzní nátěr vnitřních stěn nanášený strojně</t>
  </si>
  <si>
    <t>2060384832</t>
  </si>
  <si>
    <t xml:space="preserve">Podkladní a spojovací vrstva vnitřních omítaných ploch  penetrace disperzní nanášená strojně stěn</t>
  </si>
  <si>
    <t>35</t>
  </si>
  <si>
    <t>612321341</t>
  </si>
  <si>
    <t>Vápenocementová omítka štuková dvouvrstvá vnitřních stěn nanášená strojně</t>
  </si>
  <si>
    <t>-1739222903</t>
  </si>
  <si>
    <t xml:space="preserve">Omítka vápenocementová vnitřních ploch  nanášená strojně dvouvrstvá, tloušťky jádrové omítky do 10 mm a tloušťky štuku do 3 mm štuková svislých konstrukcí stěn</t>
  </si>
  <si>
    <t>plocha vybouraných omítek</t>
  </si>
  <si>
    <t>596,81</t>
  </si>
  <si>
    <t>plocha omítek na nových konstrukcích</t>
  </si>
  <si>
    <t>301m</t>
  </si>
  <si>
    <t>2,4*3</t>
  </si>
  <si>
    <t>313m</t>
  </si>
  <si>
    <t>3,2*3-2,1*2,0</t>
  </si>
  <si>
    <t>314m</t>
  </si>
  <si>
    <t>9*3-(2,1*2,0)*2</t>
  </si>
  <si>
    <t>315m</t>
  </si>
  <si>
    <t>3,45*3-2,1*2,0</t>
  </si>
  <si>
    <t>316m</t>
  </si>
  <si>
    <t>317m</t>
  </si>
  <si>
    <t>3,65*3-2,1*2,0</t>
  </si>
  <si>
    <t>320m</t>
  </si>
  <si>
    <t>7,83*3-2,1*2,0</t>
  </si>
  <si>
    <t>321m</t>
  </si>
  <si>
    <t>7,61*3-2,1*2,0</t>
  </si>
  <si>
    <t>322m</t>
  </si>
  <si>
    <t>2,425*3-2,1*2,0</t>
  </si>
  <si>
    <t>323m</t>
  </si>
  <si>
    <t>2,65*3-2,1*2,0</t>
  </si>
  <si>
    <t>324m</t>
  </si>
  <si>
    <t>3,09*3-2,1*2,0</t>
  </si>
  <si>
    <t>325m</t>
  </si>
  <si>
    <t>2,5*3-2,1*2,0</t>
  </si>
  <si>
    <t>326m</t>
  </si>
  <si>
    <t>1,925*3,0</t>
  </si>
  <si>
    <t>408m</t>
  </si>
  <si>
    <t>7,6*3+5,8*3-3*(0,9*2,02)+5,05*3</t>
  </si>
  <si>
    <t>409m</t>
  </si>
  <si>
    <t>1,75*3-0,9*2,02</t>
  </si>
  <si>
    <t>410m</t>
  </si>
  <si>
    <t>414m</t>
  </si>
  <si>
    <t>6,775*3-2*(2,1*2,0)</t>
  </si>
  <si>
    <t>415m</t>
  </si>
  <si>
    <t>3,875*3-2,1*2,0</t>
  </si>
  <si>
    <t>416m</t>
  </si>
  <si>
    <t>417m</t>
  </si>
  <si>
    <t>8,7*3,0-2*(2,1*2,0)</t>
  </si>
  <si>
    <t>418m</t>
  </si>
  <si>
    <t>2,925*3-2,1*2,0</t>
  </si>
  <si>
    <t>419m</t>
  </si>
  <si>
    <t>2*3</t>
  </si>
  <si>
    <t>420m</t>
  </si>
  <si>
    <t>4*3</t>
  </si>
  <si>
    <t>421m</t>
  </si>
  <si>
    <t>8,9*3-2,1*2,0</t>
  </si>
  <si>
    <t>422m</t>
  </si>
  <si>
    <t>8,975*3-2*(2,1*2,0)</t>
  </si>
  <si>
    <t>423m</t>
  </si>
  <si>
    <t>3,45*3,0-2,1*2,0</t>
  </si>
  <si>
    <t>424m</t>
  </si>
  <si>
    <t>425m</t>
  </si>
  <si>
    <t>426m</t>
  </si>
  <si>
    <t>8,14*3-2,1*2,0</t>
  </si>
  <si>
    <t>427m</t>
  </si>
  <si>
    <t>0,375*3</t>
  </si>
  <si>
    <t>428m</t>
  </si>
  <si>
    <t>10,335*3-2*(2,1*2,0)</t>
  </si>
  <si>
    <t>429m</t>
  </si>
  <si>
    <t>13,24*3-3*(2,1*2,0)</t>
  </si>
  <si>
    <t>430m</t>
  </si>
  <si>
    <t>1,725*3-0,9*2,02</t>
  </si>
  <si>
    <t>ostění u nových oken vnitřních</t>
  </si>
  <si>
    <t>(0,25*2*2+2,1*0,25)*31+(0,25*2*1+2,1*0,25)</t>
  </si>
  <si>
    <t>36</t>
  </si>
  <si>
    <t>622131321</t>
  </si>
  <si>
    <t>Penetrační nátěr vnějších stěn nanášený strojně</t>
  </si>
  <si>
    <t>569597735</t>
  </si>
  <si>
    <t xml:space="preserve">Podkladní a spojovací vrstva vnějších omítaných ploch  penetrace nanášená strojně stěn</t>
  </si>
  <si>
    <t>37</t>
  </si>
  <si>
    <t>622321321</t>
  </si>
  <si>
    <t>Vápenocementová omítka hladká jednovrstvá vnějších stěn nanášená strojně</t>
  </si>
  <si>
    <t>1538951771</t>
  </si>
  <si>
    <t xml:space="preserve">Omítka vápenocementová vnějších ploch  nanášená strojně jednovrstvá, tloušťky do 15 mm hladká stěn</t>
  </si>
  <si>
    <t>omítka nových konstrukcí plocha cad</t>
  </si>
  <si>
    <t>Pohled SV</t>
  </si>
  <si>
    <t>189,60</t>
  </si>
  <si>
    <t>JZ</t>
  </si>
  <si>
    <t>100,50</t>
  </si>
  <si>
    <t>SZ</t>
  </si>
  <si>
    <t>123,50</t>
  </si>
  <si>
    <t>JV</t>
  </si>
  <si>
    <t>104,60</t>
  </si>
  <si>
    <t>ostění</t>
  </si>
  <si>
    <t>16,30</t>
  </si>
  <si>
    <t>38</t>
  </si>
  <si>
    <t>622325103</t>
  </si>
  <si>
    <t>Oprava vnější vápenocementové hladké omítky složitosti 1 stěn v rozsahu přes 30 do 50 %</t>
  </si>
  <si>
    <t>-756782663</t>
  </si>
  <si>
    <t>Oprava vápenocementové omítky vnějších ploch stupně členitosti 1 hladké stěn, v rozsahu opravované plochy přes 30 do 50%</t>
  </si>
  <si>
    <t>stávající omítka plocha cad</t>
  </si>
  <si>
    <t>175,20</t>
  </si>
  <si>
    <t>180,98</t>
  </si>
  <si>
    <t>147,50</t>
  </si>
  <si>
    <t>68,15</t>
  </si>
  <si>
    <t>17,50</t>
  </si>
  <si>
    <t>39</t>
  </si>
  <si>
    <t>62215101.R.1</t>
  </si>
  <si>
    <t>Penetrační silikon-silikátový nátěr vnějších pastovitých tenkovrstvých omítek stěn</t>
  </si>
  <si>
    <t>1164347345</t>
  </si>
  <si>
    <t>40</t>
  </si>
  <si>
    <t>622541012</t>
  </si>
  <si>
    <t>Tenkovrstvá silikonsilikátová zatíraná omítka zrnitost 1,5 mm vnějších stěn</t>
  </si>
  <si>
    <t>2063647228</t>
  </si>
  <si>
    <t xml:space="preserve">Omítka tenkovrstvá silikonsilikátová vnějších ploch  probarvená bez penetrace, zatíraná (škrábaná), tloušťky 1,5 mm stěn</t>
  </si>
  <si>
    <t>stávající plochy</t>
  </si>
  <si>
    <t>534,5</t>
  </si>
  <si>
    <t>nové plochy</t>
  </si>
  <si>
    <t>589,33</t>
  </si>
  <si>
    <t>41</t>
  </si>
  <si>
    <t>631311115</t>
  </si>
  <si>
    <t>Mazanina tl přes 50 do 80 mm z betonu prostého bez zvýšených nároků na prostředí tř. C 20/25</t>
  </si>
  <si>
    <t>1723056585</t>
  </si>
  <si>
    <t xml:space="preserve">Mazanina z betonu  prostého bez zvýšených nároků na prostředí tl. přes 50 do 80 mm tř. C 20/25</t>
  </si>
  <si>
    <t>"plocha cad" 401,03*0,07</t>
  </si>
  <si>
    <t>"plocha cad" 400,6*0,07</t>
  </si>
  <si>
    <t>42</t>
  </si>
  <si>
    <t>632481213</t>
  </si>
  <si>
    <t>Separační vrstva z PE fólie</t>
  </si>
  <si>
    <t>-379637463</t>
  </si>
  <si>
    <t xml:space="preserve">Separační vrstva k oddělení podlahových vrstev  z polyetylénové fólie</t>
  </si>
  <si>
    <t>"plocha cad" 401,03</t>
  </si>
  <si>
    <t>"plocha cad" 400,6</t>
  </si>
  <si>
    <t>Ostatní konstrukce a práce, bourání</t>
  </si>
  <si>
    <t>43</t>
  </si>
  <si>
    <t>962031133</t>
  </si>
  <si>
    <t>Bourání příček z cihel pálených na MVC tl do 150 mm</t>
  </si>
  <si>
    <t>228779396</t>
  </si>
  <si>
    <t xml:space="preserve">Bourání příček z cihel, tvárnic nebo příčkovek  z cihel pálených, plných nebo dutých na maltu vápennou nebo vápenocementovou, tl. do 150 mm</t>
  </si>
  <si>
    <t>4,925*3-0,8*2,02-1*2,02</t>
  </si>
  <si>
    <t>305m</t>
  </si>
  <si>
    <t>1,55*3,1+1,7*3,1</t>
  </si>
  <si>
    <t>44</t>
  </si>
  <si>
    <t>962032432</t>
  </si>
  <si>
    <t>Bourání zdiva cihelných z dutých nebo plných cihel pálených i nepálených na MV nebo MVC přes 1 m3</t>
  </si>
  <si>
    <t>492299602</t>
  </si>
  <si>
    <t xml:space="preserve">Bourání zdiva nadzákladového z cihel nebo tvárnic  z dutých cihel nebo tvárnic pálených nebo nepálených, na maltu vápennou nebo vápenocementovou, objemu přes 1 m3</t>
  </si>
  <si>
    <t>"Atika +10,900"</t>
  </si>
  <si>
    <t>6,5*1*0,45+21*1*0,45</t>
  </si>
  <si>
    <t>"Atika +11,550"</t>
  </si>
  <si>
    <t>(0,375*1*7,375)*2+12,4*0,375*1</t>
  </si>
  <si>
    <t>"Atika +14,800"</t>
  </si>
  <si>
    <t>21,05*1*0,45</t>
  </si>
  <si>
    <t>(8,25*1*0,375)+(21,05*1*0,375)</t>
  </si>
  <si>
    <t>"Atika +17,250"</t>
  </si>
  <si>
    <t>(1,3*0,375*8,425)*2+(8,375*1,3*0,375)</t>
  </si>
  <si>
    <t>bourání zdiva výtahové šachty na kótu +16,850</t>
  </si>
  <si>
    <t>"plocha cad * v. od +17,250"2,42*0,400</t>
  </si>
  <si>
    <t>bourání zdiva výtahové šachty na kótu +15,700</t>
  </si>
  <si>
    <t>"plocha cad * v. od +17,250"2,42*1,550</t>
  </si>
  <si>
    <t>45</t>
  </si>
  <si>
    <t>963012520</t>
  </si>
  <si>
    <t>Bourání stropů z ŽB desek š přes 300 mm tl přes 140 mm</t>
  </si>
  <si>
    <t>1840307125</t>
  </si>
  <si>
    <t xml:space="preserve">Bourání stropů z desek nebo panelů železobetonových prefabrikovaných s dutinami  z panelů, š. přes 300 mm tl. přes 140 mm</t>
  </si>
  <si>
    <t>strop nad schodištěm</t>
  </si>
  <si>
    <t>"plocha cad"20,40*0,250</t>
  </si>
  <si>
    <t>46</t>
  </si>
  <si>
    <t>963051113</t>
  </si>
  <si>
    <t>Bourání ŽB stropů deskových tl přes 80 mm</t>
  </si>
  <si>
    <t>1958778568</t>
  </si>
  <si>
    <t xml:space="preserve">Bourání železobetonových stropů  deskových, tl. přes 80 mm</t>
  </si>
  <si>
    <t xml:space="preserve">stropní deska výtahové šachty h.h. +16,850  s.h. +16,700</t>
  </si>
  <si>
    <t>7,0*0,150</t>
  </si>
  <si>
    <t>žb věnce bouraných stěn výtahové šachty</t>
  </si>
  <si>
    <t>"plocha cad"2,42*(0,2+0,25)</t>
  </si>
  <si>
    <t>žb věnce okolo panelového stropu</t>
  </si>
  <si>
    <t>5,70*0,250</t>
  </si>
  <si>
    <t>odbourání věnce na hranu panelů</t>
  </si>
  <si>
    <t>(16,80+0,210+3,600)*0,200*0,250</t>
  </si>
  <si>
    <t xml:space="preserve">SCH3 </t>
  </si>
  <si>
    <t>odbourání čísti panelů a žb věnce</t>
  </si>
  <si>
    <t>0,5*1,5</t>
  </si>
  <si>
    <t>47</t>
  </si>
  <si>
    <t>965042141</t>
  </si>
  <si>
    <t>Bourání podkladů pod dlažby nebo mazanin betonových nebo z litého asfaltu tl do 100 mm pl přes 4 m2</t>
  </si>
  <si>
    <t>97276408</t>
  </si>
  <si>
    <t>Bourání mazanin betonových nebo z litého asfaltu tl. do 100 mm, plochy přes 4 m2</t>
  </si>
  <si>
    <t>"Celkem plocha" (183,04-12,54)*0,056</t>
  </si>
  <si>
    <t>"spádpvá vrstva"</t>
  </si>
  <si>
    <t>459,33*0,1</t>
  </si>
  <si>
    <t>48</t>
  </si>
  <si>
    <t>965049111</t>
  </si>
  <si>
    <t>Příplatek k bourání betonových mazanin za bourání mazanin se svařovanou sítí tl do 100 mm</t>
  </si>
  <si>
    <t>-521620535</t>
  </si>
  <si>
    <t>Bourání mazanin Příplatek k cenám za bourání mazanin betonových se svařovanou sítí, tl. do 100 mm</t>
  </si>
  <si>
    <t>49</t>
  </si>
  <si>
    <t>965081213</t>
  </si>
  <si>
    <t>Bourání podlah z dlaždic keramických nebo xylolitových tl do 10 mm plochy přes 1 m2</t>
  </si>
  <si>
    <t>-77987462</t>
  </si>
  <si>
    <t>Bourání podlah z dlaždic bez podkladního lože nebo mazaniny, s jakoukoliv výplní spár keramických nebo xylolitových tl. do 10 mm, plochy přes 1 m2</t>
  </si>
  <si>
    <t>302m</t>
  </si>
  <si>
    <t>17,98</t>
  </si>
  <si>
    <t>306m</t>
  </si>
  <si>
    <t>2,24</t>
  </si>
  <si>
    <t>307m</t>
  </si>
  <si>
    <t>1,98</t>
  </si>
  <si>
    <t>308m</t>
  </si>
  <si>
    <t>1,17</t>
  </si>
  <si>
    <t>309m</t>
  </si>
  <si>
    <t>310m</t>
  </si>
  <si>
    <t>50</t>
  </si>
  <si>
    <t>965082923</t>
  </si>
  <si>
    <t>Odstranění násypů pod podlahami tl do 100 mm pl přes 2 m2</t>
  </si>
  <si>
    <t>-1916943408</t>
  </si>
  <si>
    <t>Odstranění násypu pod podlahami nebo ochranného násypu na střechách tl. do 100 mm, plochy přes 2 m2</t>
  </si>
  <si>
    <t xml:space="preserve">"Celkem plocha střechy" </t>
  </si>
  <si>
    <t>459,33*0,05</t>
  </si>
  <si>
    <t>51</t>
  </si>
  <si>
    <t>966080105</t>
  </si>
  <si>
    <t>Bourání kontaktního zateplení z polystyrenových desek tl přes 120 do 180 mm</t>
  </si>
  <si>
    <t>-2009541933</t>
  </si>
  <si>
    <t>Bourání kontaktního zateplení včetně povrchové úpravy omítkou nebo nátěrem z polystyrénových desek, tloušťky přes 120 do 180 mm</t>
  </si>
  <si>
    <t>"plocha střechy"</t>
  </si>
  <si>
    <t>459,33</t>
  </si>
  <si>
    <t>52</t>
  </si>
  <si>
    <t>968072455</t>
  </si>
  <si>
    <t>Vybourání kovových dveřních zárubní pl do 2 m2</t>
  </si>
  <si>
    <t>957637176</t>
  </si>
  <si>
    <t xml:space="preserve">Vybourání kovových rámů oken s křídly, dveřních zárubní, vrat, stěn, ostění nebo obkladů  dveřních zárubní, plochy do 2 m2</t>
  </si>
  <si>
    <t>0,8*2,02</t>
  </si>
  <si>
    <t>53</t>
  </si>
  <si>
    <t>968072456</t>
  </si>
  <si>
    <t>Vybourání kovových dveřních zárubní pl přes 2 m2</t>
  </si>
  <si>
    <t>-366034778</t>
  </si>
  <si>
    <t xml:space="preserve">Vybourání kovových rámů oken s křídly, dveřních zárubní, vrat, stěn, ostění nebo obkladů  dveřních zárubní, plochy přes 2 m2</t>
  </si>
  <si>
    <t>(1*2,02)*2+1,55*2,02</t>
  </si>
  <si>
    <t>1*2,02</t>
  </si>
  <si>
    <t>54</t>
  </si>
  <si>
    <t>971035661</t>
  </si>
  <si>
    <t>Vybourání otvorů ve zdivu cihelném pl do 4 m2 na MC tl do 600 mm</t>
  </si>
  <si>
    <t>-936456945</t>
  </si>
  <si>
    <t xml:space="preserve">Vybourání otvorů ve zdivu základovém nebo nadzákladovém z cihel, tvárnic, příčkovek  z cihel pálených na maltu cementovou plochy do 4 m2, tl. do 600 mm</t>
  </si>
  <si>
    <t>(2,375*2,1+2,125*2,1+2,0*2,01)*0,440</t>
  </si>
  <si>
    <t>1,547*2,2*0,440</t>
  </si>
  <si>
    <t>1,500*2,200*0,440</t>
  </si>
  <si>
    <t>55</t>
  </si>
  <si>
    <t>971035561</t>
  </si>
  <si>
    <t>Vybourání otvorů ve zdivu cihelném pl do 1 m2 na MC tl do 600 mm</t>
  </si>
  <si>
    <t>-1024751784</t>
  </si>
  <si>
    <t xml:space="preserve">Vybourání otvorů ve zdivu základovém nebo nadzákladovém z cihel, tvárnic, příčkovek  z cihel pálených na maltu cementovou plochy do 1 m2, tl. do 600 mm</t>
  </si>
  <si>
    <t>N4, N5, N6</t>
  </si>
  <si>
    <t>(3,0*0,2+2,75*0,2+2,6*0,2)*0,440</t>
  </si>
  <si>
    <t>0,250*2,0*0,440*2</t>
  </si>
  <si>
    <t>56</t>
  </si>
  <si>
    <t>967031132</t>
  </si>
  <si>
    <t>Přisekání rovných ostění v cihelném zdivu na MV nebo MVC</t>
  </si>
  <si>
    <t>1040296381</t>
  </si>
  <si>
    <t xml:space="preserve">Přisekání (špicování) plošné nebo rovných ostění zdiva z cihel pálených  rovných ostění, bez odstupu, po hrubém vybourání otvorů, na maltu vápennou nebo vápenocementovou</t>
  </si>
  <si>
    <t>2,1*0,44*6</t>
  </si>
  <si>
    <t>0,440*2,2*4</t>
  </si>
  <si>
    <t>57</t>
  </si>
  <si>
    <t>973031325</t>
  </si>
  <si>
    <t>Vysekání kapes ve zdivu cihelném na MV nebo MVC pl do 0,10 m2 hl do 300 mm</t>
  </si>
  <si>
    <t>-883132451</t>
  </si>
  <si>
    <t xml:space="preserve">Vysekání výklenků nebo kapes ve zdivu z cihel  na maltu vápennou nebo vápenocementovou kapes, plochy do 0,10 m2, hl. do 300 mm</t>
  </si>
  <si>
    <t>N2</t>
  </si>
  <si>
    <t>N7</t>
  </si>
  <si>
    <t>N8</t>
  </si>
  <si>
    <t>N9</t>
  </si>
  <si>
    <t>58</t>
  </si>
  <si>
    <t>97303.R.3</t>
  </si>
  <si>
    <t>Zazadění a utemování vybouraných kapes po osazení ocelových nosníků</t>
  </si>
  <si>
    <t>ks</t>
  </si>
  <si>
    <t>-1415794110</t>
  </si>
  <si>
    <t>59</t>
  </si>
  <si>
    <t>97303.R.1</t>
  </si>
  <si>
    <t>Roznášecí ŽB podklad pod ocelové nosníky N3, N4, N5, N6</t>
  </si>
  <si>
    <t>soub.</t>
  </si>
  <si>
    <t>-1916600509</t>
  </si>
  <si>
    <t>Roznášecí ŽB podklad pod ocelové nosníky N3, N4, N5, N6
vyztužit dvěma vrstvami kari sítě KY (8/100/100)
vybourat zdivo v místě podkladu a uložení průvlaků</t>
  </si>
  <si>
    <t>60</t>
  </si>
  <si>
    <t>97303.R.4</t>
  </si>
  <si>
    <t>Roznášecí ŽB podklad pod ocelový nosník N2</t>
  </si>
  <si>
    <t>2104407808</t>
  </si>
  <si>
    <t>Roznášecí ŽB podklad pod ocelový nosník N2
vyztužit třemi vrstvami kari sítě KY (8/100/100)
vybourat zdivo v místě podkladu a uložení průvlaků</t>
  </si>
  <si>
    <t>62</t>
  </si>
  <si>
    <t>97303.R.5</t>
  </si>
  <si>
    <t>Smykové propojení stávajících a nových žb věnců 3. a 4.NP</t>
  </si>
  <si>
    <t>-10014207</t>
  </si>
  <si>
    <t>63</t>
  </si>
  <si>
    <t>317944323</t>
  </si>
  <si>
    <t>Válcované nosníky č.14 až 22 dodatečně osazované do připravených otvorů</t>
  </si>
  <si>
    <t>1691842106</t>
  </si>
  <si>
    <t xml:space="preserve">Válcované nosníky dodatečně osazované do připravených otvorů  bez zazdění hlav č. 14 až 22</t>
  </si>
  <si>
    <t>IPE 160</t>
  </si>
  <si>
    <t>N4</t>
  </si>
  <si>
    <t>15,778*3,0*5/1000</t>
  </si>
  <si>
    <t>N5</t>
  </si>
  <si>
    <t>15,778*2,75*5/1000</t>
  </si>
  <si>
    <t>N6</t>
  </si>
  <si>
    <t>15,778*2,6*5/1000</t>
  </si>
  <si>
    <t>0,659*1,05 'Přepočtené koeficientem množství</t>
  </si>
  <si>
    <t>64</t>
  </si>
  <si>
    <t>346244381</t>
  </si>
  <si>
    <t>Plentování jednostranné v do 200 mm válcovaných nosníků cihlami</t>
  </si>
  <si>
    <t>-591065492</t>
  </si>
  <si>
    <t xml:space="preserve">Plentování ocelových válcovaných nosníků jednostranné cihlami  na maltu, výška stojiny do 200 mm</t>
  </si>
  <si>
    <t>3,0*0,120*2</t>
  </si>
  <si>
    <t>(3,0*2+2,75*2+2,6*2)*0,160*2</t>
  </si>
  <si>
    <t>65</t>
  </si>
  <si>
    <t>615142012</t>
  </si>
  <si>
    <t>Potažení vnitřních nosníků rabicovým pletivem</t>
  </si>
  <si>
    <t>-1458698248</t>
  </si>
  <si>
    <t xml:space="preserve">Potažení vnitřních ploch pletivem  v ploše nebo pruzích, na plném podkladu rabicovým provizorním přichycením nosníků</t>
  </si>
  <si>
    <t>(0,2+0,440+0,2)*3,0</t>
  </si>
  <si>
    <t>(0,2+0,440+0,2)*(3,0+2,75+2,6)</t>
  </si>
  <si>
    <t>66</t>
  </si>
  <si>
    <t>97303.R.2</t>
  </si>
  <si>
    <t>Smykové propojení stávajících a nových zděných stěn 3. a 4.NP</t>
  </si>
  <si>
    <t>-947954429</t>
  </si>
  <si>
    <t>Smykové propojení stávajících a nových zděných stěn
Původní stěnu očistit až na cihlu a v každé ložné spáře osadit 2x kotvu FD KSF</t>
  </si>
  <si>
    <t>67</t>
  </si>
  <si>
    <t>971038631</t>
  </si>
  <si>
    <t>Vybourání otvorů ve zdivu z dutých tvárnic nebo příčkovek pl do 4 m2 tl do 150 mm</t>
  </si>
  <si>
    <t>-53772262</t>
  </si>
  <si>
    <t xml:space="preserve">Vybourání otvorů ve zdivu základovém nebo nadzákladovém z cihel, tvárnic, příčkovek  dutých tvárnic nebo příčkovek, velikosti plochy do 4 m2, tl. do 150 mm</t>
  </si>
  <si>
    <t>0,9*2,02</t>
  </si>
  <si>
    <t>68</t>
  </si>
  <si>
    <t>978013191</t>
  </si>
  <si>
    <t>Otlučení (osekání) vnitřní vápenné nebo vápenocementové omítky stěn v rozsahu přes 50 do 100 %</t>
  </si>
  <si>
    <t>1483719694</t>
  </si>
  <si>
    <t>Otlučení vápenných nebo vápenocementových omítek vnitřních ploch stěn s vyškrabáním spar, s očištěním zdiva, v rozsahu přes 50 do 100 %</t>
  </si>
  <si>
    <t>30,75*3-2,375*2,1-(1*2,02)*2-0,9*2,02-4,925*3-0,8*2,02-1*2,02</t>
  </si>
  <si>
    <t>18,75*2,7-1*2,02-2,67-2,1*2,7</t>
  </si>
  <si>
    <t>304m</t>
  </si>
  <si>
    <t>37,03*3,1-1,55*2,02-(2,1*2)*5</t>
  </si>
  <si>
    <t>32,35*3,1-1*2,02-0,9*2,02-1,55*3,1-1,7*3,1-3,225*3,1-1*2,02-(2,1*2)*3</t>
  </si>
  <si>
    <t>6*2,6-0,8*2,02</t>
  </si>
  <si>
    <t>5,65*2,6-(0,8*2,02)*2</t>
  </si>
  <si>
    <t>4,4*2,6-0,8*2,02</t>
  </si>
  <si>
    <t>Ostění u oken</t>
  </si>
  <si>
    <t>(0,25*2*2+2,1*0,25)*8</t>
  </si>
  <si>
    <t>401m</t>
  </si>
  <si>
    <t>13,5*2,7-(1*2,02)*5</t>
  </si>
  <si>
    <t>402m</t>
  </si>
  <si>
    <t>18,7*2,7-1*2,02</t>
  </si>
  <si>
    <t>404m</t>
  </si>
  <si>
    <t>12,55*2,7-1*2,02-0,975*2</t>
  </si>
  <si>
    <t>405m</t>
  </si>
  <si>
    <t>14,75*2,7-1*2,02</t>
  </si>
  <si>
    <t>406m</t>
  </si>
  <si>
    <t>22,95*2,7-1*2,02-2,1*2</t>
  </si>
  <si>
    <t>407m</t>
  </si>
  <si>
    <t>13,3*2,7*1*2,02-0,975*2</t>
  </si>
  <si>
    <t>(0,25*2+2,1*0,25)+(0,25*2)*4+0,975*0,25*2</t>
  </si>
  <si>
    <t>69</t>
  </si>
  <si>
    <t>978057351</t>
  </si>
  <si>
    <t>Odsekání obkladů ze stupnic schodišťových konstrukcí z keramických dlaždic plochy do 1 m2</t>
  </si>
  <si>
    <t>1089313301</t>
  </si>
  <si>
    <t xml:space="preserve">Odsekání obkladů  schodišťových konstrukcí z dlaždic keramických stupnic</t>
  </si>
  <si>
    <t>19*1,4</t>
  </si>
  <si>
    <t>70</t>
  </si>
  <si>
    <t>978059541</t>
  </si>
  <si>
    <t>Odsekání a odebrání obkladů stěn z vnitřních obkládaček plochy přes 1 m2</t>
  </si>
  <si>
    <t>1295368042</t>
  </si>
  <si>
    <t xml:space="preserve">Odsekání obkladů  stěn včetně otlučení podkladní omítky až na zdivo z obkládaček vnitřních, z jakýchkoliv materiálů, plochy přes 1 m2</t>
  </si>
  <si>
    <t>5,2*2</t>
  </si>
  <si>
    <t>4,05*2</t>
  </si>
  <si>
    <t>3,6*2</t>
  </si>
  <si>
    <t>71</t>
  </si>
  <si>
    <t>941111112</t>
  </si>
  <si>
    <t>Montáž lešení řadového trubkového lehkého s podlahami zatížení do 200 kg/m2 š od 0,6 do 0,9 m v přes 10 do 25 m</t>
  </si>
  <si>
    <t>-1332868746</t>
  </si>
  <si>
    <t xml:space="preserve">Montáž lešení řadového trubkového lehkého pracovního s podlahami  s provozním zatížením tř. 3 do 200 kg/m2 šířky tř. W06 od 0,6 do 0,9 m, výšky přes 10 do 25 m</t>
  </si>
  <si>
    <t>564,0</t>
  </si>
  <si>
    <t>436,0</t>
  </si>
  <si>
    <t>294,0</t>
  </si>
  <si>
    <t>214,0</t>
  </si>
  <si>
    <t>72</t>
  </si>
  <si>
    <t>941111212</t>
  </si>
  <si>
    <t>Příplatek k lešení řadovému trubkovému lehkému s podlahami š 0,9 m v 25 m za první a ZKD den použití</t>
  </si>
  <si>
    <t>1365604926</t>
  </si>
  <si>
    <t xml:space="preserve">Montáž lešení řadového trubkového lehkého pracovního s podlahami  s provozním zatížením tř. 3 do 200 kg/m2 Příplatek za první a každý další den použití lešení k ceně -1112</t>
  </si>
  <si>
    <t>1508,000*30*3</t>
  </si>
  <si>
    <t>73</t>
  </si>
  <si>
    <t>944511111</t>
  </si>
  <si>
    <t>Montáž ochranné sítě z textilie z umělých vláken</t>
  </si>
  <si>
    <t>-1661249905</t>
  </si>
  <si>
    <t>Montáž ochranné sítě zavěšené na konstrukci lešení z textilie z umělých vláken</t>
  </si>
  <si>
    <t>74</t>
  </si>
  <si>
    <t>944511211</t>
  </si>
  <si>
    <t>Příplatek k ochranné síti za první a ZKD den použití</t>
  </si>
  <si>
    <t>-2128201646</t>
  </si>
  <si>
    <t>Montáž ochranné sítě Příplatek za první a každý další den použití sítě k ceně -1111</t>
  </si>
  <si>
    <t>75</t>
  </si>
  <si>
    <t>944511811</t>
  </si>
  <si>
    <t>Demontáž ochranné sítě z textilie z umělých vláken</t>
  </si>
  <si>
    <t>-1836536941</t>
  </si>
  <si>
    <t>Demontáž ochranné sítě zavěšené na konstrukci lešení z textilie z umělých vláken</t>
  </si>
  <si>
    <t>1508</t>
  </si>
  <si>
    <t>76</t>
  </si>
  <si>
    <t>941111812</t>
  </si>
  <si>
    <t>Demontáž lešení řadového trubkového lehkého s podlahami zatížení do 200 kg/m2 š přes 0,6 do 0,9 m v přes 10 do 25 m</t>
  </si>
  <si>
    <t>509640309</t>
  </si>
  <si>
    <t xml:space="preserve">Demontáž lešení řadového trubkového lehkého pracovního s podlahami  s provozním zatížením tř. 3 do 200 kg/m2 šířky tř. W06 od 0,6 do 0,9 m, výšky přes 10 do 25 m</t>
  </si>
  <si>
    <t>77</t>
  </si>
  <si>
    <t>953943211</t>
  </si>
  <si>
    <t>Osazování hasicího přístroje</t>
  </si>
  <si>
    <t>-931335703</t>
  </si>
  <si>
    <t xml:space="preserve">Osazování drobných kovových předmětů  kotvených do stěny hasicího přístroje</t>
  </si>
  <si>
    <t>78</t>
  </si>
  <si>
    <t>M</t>
  </si>
  <si>
    <t>44932114</t>
  </si>
  <si>
    <t>přístroj hasicí ruční práškový PG 6 LE</t>
  </si>
  <si>
    <t>CS ÚRS 2022 01</t>
  </si>
  <si>
    <t>946366942</t>
  </si>
  <si>
    <t>79</t>
  </si>
  <si>
    <t>949101111</t>
  </si>
  <si>
    <t>Lešení pomocné pro objekty pozemních staveb s lešeňovou podlahou v do 1,9 m zatížení do 150 kg/m2</t>
  </si>
  <si>
    <t>1058822895</t>
  </si>
  <si>
    <t xml:space="preserve">Lešení pomocné pracovní pro objekty pozemních staveb  pro zatížení do 150 kg/m2, o výšce lešeňové podlahy do 1,9 m</t>
  </si>
  <si>
    <t>plochy řešených podlaží</t>
  </si>
  <si>
    <t>397,360+376,340</t>
  </si>
  <si>
    <t>80</t>
  </si>
  <si>
    <t>952901111</t>
  </si>
  <si>
    <t>Vyčištění budov bytové a občanské výstavby při výšce podlaží do 4 m</t>
  </si>
  <si>
    <t>806537027</t>
  </si>
  <si>
    <t xml:space="preserve">Vyčištění budov nebo objektů před předáním do užívání  budov bytové nebo občanské výstavby, světlé výšky podlaží do 4 m</t>
  </si>
  <si>
    <t>81</t>
  </si>
  <si>
    <t>95290.R.1</t>
  </si>
  <si>
    <t>Směrové a informační tabulky dle PBŘ</t>
  </si>
  <si>
    <t>-289150708</t>
  </si>
  <si>
    <t>82</t>
  </si>
  <si>
    <t>62999101.R.1</t>
  </si>
  <si>
    <t>Zakrytí výplní otvorů a svislých ploch fólií přilepenou lepící páskou + zákryt stávajících neřešených konstrukcí</t>
  </si>
  <si>
    <t>-8915057</t>
  </si>
  <si>
    <t>997</t>
  </si>
  <si>
    <t>Přesun sutě</t>
  </si>
  <si>
    <t>83</t>
  </si>
  <si>
    <t>997013114</t>
  </si>
  <si>
    <t>Vnitrostaveništní doprava suti a vybouraných hmot pro budovy v přes 12 do 15 m s použitím mechanizace</t>
  </si>
  <si>
    <t>241521057</t>
  </si>
  <si>
    <t xml:space="preserve">Vnitrostaveništní doprava suti a vybouraných hmot  vodorovně do 50 m svisle s použitím mechanizace pro budovy a haly výšky přes 12 do 15 m</t>
  </si>
  <si>
    <t>84</t>
  </si>
  <si>
    <t>997013501</t>
  </si>
  <si>
    <t>Odvoz suti a vybouraných hmot na skládku nebo meziskládku do 1 km se složením</t>
  </si>
  <si>
    <t>319139860</t>
  </si>
  <si>
    <t xml:space="preserve">Odvoz suti a vybouraných hmot na skládku nebo meziskládku  se složením, na vzdálenost do 1 km</t>
  </si>
  <si>
    <t>85</t>
  </si>
  <si>
    <t>997013509</t>
  </si>
  <si>
    <t>Příplatek k odvozu suti a vybouraných hmot na skládku ZKD 1 km přes 1 km</t>
  </si>
  <si>
    <t>1633303908</t>
  </si>
  <si>
    <t xml:space="preserve">Odvoz suti a vybouraných hmot na skládku nebo meziskládku  se složením, na vzdálenost Příplatek k ceně za každý další i započatý 1 km přes 1 km</t>
  </si>
  <si>
    <t>23 km</t>
  </si>
  <si>
    <t>316,984*22</t>
  </si>
  <si>
    <t>86</t>
  </si>
  <si>
    <t>997013812</t>
  </si>
  <si>
    <t>Poplatek za uložení na skládce (skládkovné) stavebního odpadu na bázi sádry kód odpadu 17 08 02</t>
  </si>
  <si>
    <t>-869931029</t>
  </si>
  <si>
    <t>Poplatek za uložení stavebního odpadu na skládce (skládkovné) z materiálů na bázi sádry zatříděného do Katalogu odpadů pod kódem 17 08 02</t>
  </si>
  <si>
    <t>87</t>
  </si>
  <si>
    <t>997013814</t>
  </si>
  <si>
    <t>Poplatek za uložení na skládce (skládkovné) stavebního odpadu izolací kód odpadu 17 06 04</t>
  </si>
  <si>
    <t>1007707660</t>
  </si>
  <si>
    <t>Poplatek za uložení stavebního odpadu na skládce (skládkovné) z izolačních materiálů zatříděného do Katalogu odpadů pod kódem 17 06 04</t>
  </si>
  <si>
    <t>88</t>
  </si>
  <si>
    <t>997013862</t>
  </si>
  <si>
    <t xml:space="preserve">Poplatek za uložení stavebního odpadu na recyklační skládce (skládkovné) z armovaného betonu kód odpadu  17 01 01</t>
  </si>
  <si>
    <t>-2048373180</t>
  </si>
  <si>
    <t>Poplatek za uložení stavebního odpadu na recyklační skládce (skládkovné) z armovaného betonu zatříděného do Katalogu odpadů pod kódem 17 01 01</t>
  </si>
  <si>
    <t>89</t>
  </si>
  <si>
    <t>997013863</t>
  </si>
  <si>
    <t xml:space="preserve">Poplatek za uložení stavebního odpadu na recyklační skládce (skládkovné) cihelného kód odpadu  17 01 02</t>
  </si>
  <si>
    <t>-474551372</t>
  </si>
  <si>
    <t>Poplatek za uložení stavebního odpadu na recyklační skládce (skládkovné) cihelného zatříděného do Katalogu odpadů pod kódem 17 01 02</t>
  </si>
  <si>
    <t>90</t>
  </si>
  <si>
    <t>997013867</t>
  </si>
  <si>
    <t xml:space="preserve">Poplatek za uložení stavebního odpadu na recyklační skládce (skládkovné) z tašek a keramických výrobků kód odpadu  17 01 03</t>
  </si>
  <si>
    <t>-1622275597</t>
  </si>
  <si>
    <t>Poplatek za uložení stavebního odpadu na recyklační skládce (skládkovné) z tašek a keramických výrobků zatříděného do Katalogu odpadů pod kódem 17 01 03</t>
  </si>
  <si>
    <t>91</t>
  </si>
  <si>
    <t>997013871</t>
  </si>
  <si>
    <t xml:space="preserve">Poplatek za uložení stavebního odpadu na recyklační skládce (skládkovné) směsného stavebního a demoličního kód odpadu  17 09 04</t>
  </si>
  <si>
    <t>321394239</t>
  </si>
  <si>
    <t>Poplatek za uložení stavebního odpadu na recyklační skládce (skládkovné) směsného stavebního a demoličního zatříděného do Katalogu odpadů pod kódem 17 09 04</t>
  </si>
  <si>
    <t>998</t>
  </si>
  <si>
    <t>Přesun hmot</t>
  </si>
  <si>
    <t>92</t>
  </si>
  <si>
    <t>998011003</t>
  </si>
  <si>
    <t>Přesun hmot pro budovy zděné v přes 12 do 24 m</t>
  </si>
  <si>
    <t>-1257445354</t>
  </si>
  <si>
    <t xml:space="preserve">Přesun hmot pro budovy občanské výstavby, bydlení, výrobu a služby  s nosnou svislou konstrukcí zděnou z cihel, tvárnic nebo kamene vodorovná dopravní vzdálenost do 100 m pro budovy výšky přes 12 do 24 m</t>
  </si>
  <si>
    <t>PSV</t>
  </si>
  <si>
    <t>Práce a dodávky PSV</t>
  </si>
  <si>
    <t>712</t>
  </si>
  <si>
    <t>Povlakové krytiny</t>
  </si>
  <si>
    <t>93</t>
  </si>
  <si>
    <t>712361802</t>
  </si>
  <si>
    <t>Odstranění povlakové krytiny střech do 10° z fólií přilepených bodově</t>
  </si>
  <si>
    <t>-533174487</t>
  </si>
  <si>
    <t>Odstranění povlakové krytiny střech plochých do 10° z fólií přilepenou bodově</t>
  </si>
  <si>
    <t>713</t>
  </si>
  <si>
    <t>Izolace tepelné</t>
  </si>
  <si>
    <t>94</t>
  </si>
  <si>
    <t>713110851</t>
  </si>
  <si>
    <t>Odstranění tepelné izolace stropů lepené z polystyrenu suchého tl do 100 mm</t>
  </si>
  <si>
    <t>183518444</t>
  </si>
  <si>
    <t>Odstranění tepelné izolace stropů nebo podhledů z rohoží, pásů, dílců, desek, bloků připevněných lepením z polystyrenu suchého, tloušťka izolace do 100 mm</t>
  </si>
  <si>
    <t>95</t>
  </si>
  <si>
    <t>713121121</t>
  </si>
  <si>
    <t>Montáž izolace tepelné podlah volně kladenými rohožemi, pásy, dílci, deskami 2 vrstvy</t>
  </si>
  <si>
    <t>962994890</t>
  </si>
  <si>
    <t>Montáž tepelné izolace podlah rohožemi, pásy, deskami, dílci, bloky (izolační materiál ve specifikaci) kladenými volně dvouvrstvá</t>
  </si>
  <si>
    <t>vrchní hrana pásnic vazníků</t>
  </si>
  <si>
    <t>"plocha cad"551,11</t>
  </si>
  <si>
    <t>96</t>
  </si>
  <si>
    <t>713131143</t>
  </si>
  <si>
    <t>Montáž izolace tepelné stěn a základů lepením celoplošně v kombinaci s mechanickým kotvením rohoží, pásů, dílců, desek</t>
  </si>
  <si>
    <t>1027844985</t>
  </si>
  <si>
    <t>Montáž tepelné izolace stěn rohožemi, pásy, deskami, dílci, bloky (izolační materiál ve specifikaci) lepením celoplošně s mechanickým kotvením</t>
  </si>
  <si>
    <t>zateplení štítů</t>
  </si>
  <si>
    <t>štíty</t>
  </si>
  <si>
    <t>30,0*2</t>
  </si>
  <si>
    <t>"druhá vrstva"60,0</t>
  </si>
  <si>
    <t>97</t>
  </si>
  <si>
    <t>6314816.R.1</t>
  </si>
  <si>
    <t xml:space="preserve">deska tepelně izolační z čedičové vlny tl. 100 mm  λD = 0,033 (W·m-1·K-1)</t>
  </si>
  <si>
    <t>-1261754686</t>
  </si>
  <si>
    <t>611,11*1,02 'Přepočtené koeficientem množství</t>
  </si>
  <si>
    <t>98</t>
  </si>
  <si>
    <t>6314816.R.2</t>
  </si>
  <si>
    <t xml:space="preserve">deska tepelně izolační z čedičové vlny tl. 160 mm  λD = 0,033 (W·m-1·K-1)</t>
  </si>
  <si>
    <t>-1971106154</t>
  </si>
  <si>
    <t>99</t>
  </si>
  <si>
    <t>713121111</t>
  </si>
  <si>
    <t>Montáž izolace tepelné podlah volně kladenými rohožemi, pásy, dílci, deskami 1 vrstva</t>
  </si>
  <si>
    <t>-132949186</t>
  </si>
  <si>
    <t>Montáž tepelné izolace podlah rohožemi, pásy, deskami, dílci, bloky (izolační materiál ve specifikaci) kladenými volně jednovrstvá</t>
  </si>
  <si>
    <t xml:space="preserve">3.NP </t>
  </si>
  <si>
    <t>"plocha celkem" 397,37</t>
  </si>
  <si>
    <t>"plocha celkem" 376,34</t>
  </si>
  <si>
    <t>100</t>
  </si>
  <si>
    <t>28376422</t>
  </si>
  <si>
    <t>deska z polystyrénu XPS, hrana polodrážková a hladký povrch 300kPA tl 100mm</t>
  </si>
  <si>
    <t>710558564</t>
  </si>
  <si>
    <t>773,71*1,05 'Přepočtené koeficientem množství</t>
  </si>
  <si>
    <t>101</t>
  </si>
  <si>
    <t>713121211</t>
  </si>
  <si>
    <t>Montáž izolace tepelné podlah volně kladenými okrajovými pásky</t>
  </si>
  <si>
    <t>1216070473</t>
  </si>
  <si>
    <t>Montáž tepelné izolace podlah okrajovými pásky kladenými volně</t>
  </si>
  <si>
    <t>46,99-0,9*9-0,8*2-1*2-1,55</t>
  </si>
  <si>
    <t>18,75-1</t>
  </si>
  <si>
    <t>37,03-1,55</t>
  </si>
  <si>
    <t>23,85-0,9</t>
  </si>
  <si>
    <t>7,75-0,9</t>
  </si>
  <si>
    <t>5,65-0,8*2</t>
  </si>
  <si>
    <t>4,4-0,8</t>
  </si>
  <si>
    <t>311m</t>
  </si>
  <si>
    <t>9,5-1</t>
  </si>
  <si>
    <t>312m</t>
  </si>
  <si>
    <t>14,5-0,9</t>
  </si>
  <si>
    <t>17,8-0,9*2</t>
  </si>
  <si>
    <t>17,95-0,9</t>
  </si>
  <si>
    <t>15,85-0,9</t>
  </si>
  <si>
    <t>15,6-0,9</t>
  </si>
  <si>
    <t>318m</t>
  </si>
  <si>
    <t>11,45-0,9*2</t>
  </si>
  <si>
    <t>319m</t>
  </si>
  <si>
    <t>15,65-1</t>
  </si>
  <si>
    <t>15,22-0,9</t>
  </si>
  <si>
    <t>14,35-0,9</t>
  </si>
  <si>
    <t>14,8-0,9*2</t>
  </si>
  <si>
    <t>15,68-0,9</t>
  </si>
  <si>
    <t>13-0,9</t>
  </si>
  <si>
    <t>31,15-0,9*5-1</t>
  </si>
  <si>
    <t>70,89-0,9*14-1*2-1,95</t>
  </si>
  <si>
    <t>11,5-0,9*3</t>
  </si>
  <si>
    <t>411m</t>
  </si>
  <si>
    <t>8,1-0,9</t>
  </si>
  <si>
    <t>412m</t>
  </si>
  <si>
    <t>7-0,9</t>
  </si>
  <si>
    <t>413m</t>
  </si>
  <si>
    <t>9,25-1</t>
  </si>
  <si>
    <t>20,75-0,9</t>
  </si>
  <si>
    <t>19,85-0,9</t>
  </si>
  <si>
    <t>17,4-0,9</t>
  </si>
  <si>
    <t>17,25-0,9*2</t>
  </si>
  <si>
    <t>8-0,9*2</t>
  </si>
  <si>
    <t>8-0,9</t>
  </si>
  <si>
    <t>16,2-1</t>
  </si>
  <si>
    <t>15,47-0,9*2</t>
  </si>
  <si>
    <t>20,67-0,9*2</t>
  </si>
  <si>
    <t>26,48-0,9*2</t>
  </si>
  <si>
    <t>7,45-0,9</t>
  </si>
  <si>
    <t>102</t>
  </si>
  <si>
    <t>63140274</t>
  </si>
  <si>
    <t>pásek okrajový izolační minerální plovoucích podlah š 120mm tl 12mm</t>
  </si>
  <si>
    <t>277788638</t>
  </si>
  <si>
    <t>103</t>
  </si>
  <si>
    <t>71315114.R.1</t>
  </si>
  <si>
    <t>Montáž izolace tepelné střech šikmých parotěsné reflexní tl do 5 mm</t>
  </si>
  <si>
    <t>1877165188</t>
  </si>
  <si>
    <t>Montáž tepelné izolace střech šikmých rohožemi, pásy, deskami (izolační materiál ve specifikaci) připevněné sponkami reflexní pod krokve parotěsná , tloušťka izolace do 5 mm
Utěsnění prostupů pomocí systémových manžet a butylkaučukového tmele), parotěs utěsněn na stěnách, v místech dřevěného pojistného roštu opatřit v celé délce pomocí butylkaučukové pásky z důvodu eliminace perforace kotvícími vruty roštu.</t>
  </si>
  <si>
    <t>4.NP pod vazníky</t>
  </si>
  <si>
    <t>"plocha cad"492,02</t>
  </si>
  <si>
    <t>104</t>
  </si>
  <si>
    <t>28329011</t>
  </si>
  <si>
    <t>fólie PE vyztužená pro parotěsnou vrstvu (reakce na oheň - třída F) 110g/m2</t>
  </si>
  <si>
    <t>-866427435</t>
  </si>
  <si>
    <t>492,02*1,05 'Přepočtené koeficientem množství</t>
  </si>
  <si>
    <t>105</t>
  </si>
  <si>
    <t>998713103</t>
  </si>
  <si>
    <t>Přesun hmot tonážní pro izolace tepelné v objektech v přes 12 do 24 m</t>
  </si>
  <si>
    <t>1991353161</t>
  </si>
  <si>
    <t>Přesun hmot pro izolace tepelné stanovený z hmotnosti přesunovaného materiálu vodorovná dopravní vzdálenost do 50 m v objektech výšky přes 12 m do 24 m</t>
  </si>
  <si>
    <t>714</t>
  </si>
  <si>
    <t>Akustická a protiotřesová opatření</t>
  </si>
  <si>
    <t>106</t>
  </si>
  <si>
    <t>763431002</t>
  </si>
  <si>
    <t>Montáž minerálního podhledu s vyjímatelnými panely vel. přes 0,36 do 0,72 m2 na zavěšený viditelný rošt</t>
  </si>
  <si>
    <t>1933344446</t>
  </si>
  <si>
    <t xml:space="preserve">Montáž podhledu minerálního  včetně zavěšeného roštu viditelného s panely vyjímatelnými, velikosti panelů přes 0,36 m2 do 0,72 m2</t>
  </si>
  <si>
    <t>44,750</t>
  </si>
  <si>
    <t>22,870</t>
  </si>
  <si>
    <t>12,900</t>
  </si>
  <si>
    <t>18,240</t>
  </si>
  <si>
    <t>18,670</t>
  </si>
  <si>
    <t>15,440</t>
  </si>
  <si>
    <t>15,150</t>
  </si>
  <si>
    <t>14,020</t>
  </si>
  <si>
    <t>13,950</t>
  </si>
  <si>
    <t>11,520</t>
  </si>
  <si>
    <t>12,590</t>
  </si>
  <si>
    <t>14,680</t>
  </si>
  <si>
    <t>10,000</t>
  </si>
  <si>
    <t>31,000</t>
  </si>
  <si>
    <t>53,330</t>
  </si>
  <si>
    <t>24,400</t>
  </si>
  <si>
    <t>21,730</t>
  </si>
  <si>
    <t>23,450</t>
  </si>
  <si>
    <t>17,100</t>
  </si>
  <si>
    <t>16,670</t>
  </si>
  <si>
    <t>4,000</t>
  </si>
  <si>
    <t>14,750</t>
  </si>
  <si>
    <t>12,570</t>
  </si>
  <si>
    <t>27,020</t>
  </si>
  <si>
    <t>43,250</t>
  </si>
  <si>
    <t>107</t>
  </si>
  <si>
    <t>714.R.1</t>
  </si>
  <si>
    <t xml:space="preserve">Kazeta podhledová minerální vlna, povrch s jemnými vpichy, zvuková pohltivost Lw = 0,6, světelná odrazivost 87 %, barva bílá, reakce na oheň třída A2-s1, d0, 600×600×15 mm </t>
  </si>
  <si>
    <t>162238032</t>
  </si>
  <si>
    <t>Kazeta podhledová minerální vlna, povrch s jemnými vpichy, zvuková pohltivost Lw = 0,6, světelná odrazivost 87 %, barva bílá, reakce na oheň třída A2-s1, d0, 600×600×15 mm
viz akustický posudek a TZ stavební</t>
  </si>
  <si>
    <t>108</t>
  </si>
  <si>
    <t>763131752</t>
  </si>
  <si>
    <t>Montáž jedné vrstvy tepelné izolace do SDK podhledu</t>
  </si>
  <si>
    <t>24720582</t>
  </si>
  <si>
    <t xml:space="preserve">Podhled ze sádrokartonových desek  ostatní práce a konstrukce na podhledech ze sádrokartonových desek montáž jedné vrstvy tepelné izolace</t>
  </si>
  <si>
    <t>77,3+12,41</t>
  </si>
  <si>
    <t>109</t>
  </si>
  <si>
    <t>714.R.2</t>
  </si>
  <si>
    <t xml:space="preserve">Akustická izolace do podhledu  625x1200x50mm</t>
  </si>
  <si>
    <t>-1055234871</t>
  </si>
  <si>
    <t xml:space="preserve">Akustická izolace do podhledu  625x1200x50mm
viz akustický posudek a TZ stavební</t>
  </si>
  <si>
    <t>110</t>
  </si>
  <si>
    <t>714121021</t>
  </si>
  <si>
    <t>Montáž podstropních panelů s rozšířenou zvukovou pohltivostí šroubovaných na betonový strop</t>
  </si>
  <si>
    <t>-365772058</t>
  </si>
  <si>
    <t>Montáž akustických minerálních panelů podstropních s rozšířenou pohltivostí zvuku šroubovaných na stropní konstrukci betonovou</t>
  </si>
  <si>
    <t>77,3</t>
  </si>
  <si>
    <t>7,2</t>
  </si>
  <si>
    <t>111</t>
  </si>
  <si>
    <t>714.R.3</t>
  </si>
  <si>
    <t>Podhledová deska 28 dB</t>
  </si>
  <si>
    <t>-745049330</t>
  </si>
  <si>
    <t>Reakce na oheň: A2-s1, d0 podle ČSN EN 13501-01
Požární odolnost: REI30 - REI90 podle EN 13501-2 (v provedení podle příslušného technického listu)
Zvuková pohltivost: DIN EN ISO 354 αw = 0,95 podle DIN EN ISO 11654 NRC=0,90 podle ASTM C 423
Podélná vzduchová neprůzvučnost: Dn,f,w = 28 dB podle DIN EN ISO 10848(tloušťka 19 mm, podle zkušebního protokolu)
Odolnost vlhkosti: do 95% relativní vzdušné vlhkosti
Světelná odrazivost: pro bílou barvu podobnou RAL 9010 neoslnivé cca. 88%
Tepelná vosidvost: λ = 0,040 W/mK podle DIN 52612
Propustnost vzduchu: PM1 (≤ 30 m³/hm²) podle DIN 18177
Klasifikace čistých prostorů: třída 4 podle ISO 14644-1
Barva: bílá podobná RAL 9010
viz akustický posudek a TZ stavební</t>
  </si>
  <si>
    <t>112</t>
  </si>
  <si>
    <t>714.R.4</t>
  </si>
  <si>
    <t>Podhledová deska 38 dB</t>
  </si>
  <si>
    <t>-1607352275</t>
  </si>
  <si>
    <t>Reakce na oheň: A2-s1, d0 podle ČSN EN 13501-01
Požární odolnost: REI30 - REI120 podle EN 13501-2 (v provedení podle příslušného technického listu)
Zvuková pohltivost: DIN EN ISO 354 αw = 0,65(H) podle DIN EN ISO 11654 NRC=0,70 podle ASTM C 423
Podélná vzduchová neprůzvučnost: Dn,f,w = 38 dB podle DIN EN ISO 10848(tloušťka 19 mm, podle zkušebního protokolu)
Odolnost vlhkosti: do 95% relativní vzdušné vlhkosti
Světelná odrazivost: pro bílou barvu podobnou RAL 9010 neoslnivé cca. 88%
Tepelná vosidvost: λ = 0,,052-0,057 W/mK podle DIN 52612
Propustnost vzduchu: PM1 (≤ 30 m³/hm²) podle DIN 18177
Klasifikace čistých prostorů: třída 4 podle ISO 14644-1
Barva: bílá podobná RAL 9010
viz akustický posudek a TZ stavební</t>
  </si>
  <si>
    <t>113</t>
  </si>
  <si>
    <t>714123002</t>
  </si>
  <si>
    <t>Montáž akustických stěnových obkladů z demontovatelných panelů na skrytý rošt</t>
  </si>
  <si>
    <t>-1009539904</t>
  </si>
  <si>
    <t xml:space="preserve">Montáž akustických minerálních panelů  stěnových demontovatelných, instalovaných na rošt skrytý</t>
  </si>
  <si>
    <t>12,410</t>
  </si>
  <si>
    <t>114</t>
  </si>
  <si>
    <t>714.R.8</t>
  </si>
  <si>
    <t>Akustický stěnový obklad, 600x1200x25mm, hrana AK 01, systém B</t>
  </si>
  <si>
    <t>-259358911</t>
  </si>
  <si>
    <t>115</t>
  </si>
  <si>
    <t>998714203</t>
  </si>
  <si>
    <t>Přesun hmot procentní pro akustická a protiotřesová opatření v objektech v do 24 m</t>
  </si>
  <si>
    <t>%</t>
  </si>
  <si>
    <t>668263619</t>
  </si>
  <si>
    <t xml:space="preserve">Přesun hmot pro akustická a protiotřesová opatření  stanovený procentní sazbou (%) z ceny vodorovná dopravní vzdálenost do 50 m v objektech výšky přes 12 do 24 m</t>
  </si>
  <si>
    <t>721</t>
  </si>
  <si>
    <t>Zdravotechnika - vnitřní kanalizace</t>
  </si>
  <si>
    <t>116</t>
  </si>
  <si>
    <t>721210822</t>
  </si>
  <si>
    <t>Demontáž vpustí střešních DN 100</t>
  </si>
  <si>
    <t>-320697377</t>
  </si>
  <si>
    <t xml:space="preserve">Demontáž kanalizačního příslušenství  střešních vtoků DN 100</t>
  </si>
  <si>
    <t>"Celkem kusů"</t>
  </si>
  <si>
    <t>8 "ks"</t>
  </si>
  <si>
    <t>762</t>
  </si>
  <si>
    <t>Konstrukce tesařské</t>
  </si>
  <si>
    <t>117</t>
  </si>
  <si>
    <t>762811100</t>
  </si>
  <si>
    <t>Montáž vrchního přesahovaného záklopu z hrubých prken</t>
  </si>
  <si>
    <t>696927447</t>
  </si>
  <si>
    <t>Záklop stropů montáž (materiál ve specifikaci) z prken hrubých vrchního přesahovaného</t>
  </si>
  <si>
    <t>horní hrana vazníků prkenný záklop tl. 15 mm</t>
  </si>
  <si>
    <t>"plocha střechy 640 m2" 640,0</t>
  </si>
  <si>
    <t>118</t>
  </si>
  <si>
    <t>60515111</t>
  </si>
  <si>
    <t>řezivo jehličnaté boční prkno 20-30mm</t>
  </si>
  <si>
    <t>-1029796159</t>
  </si>
  <si>
    <t>vrchní hrana pásnic vazníků v tl. 25 mm</t>
  </si>
  <si>
    <t>"plocha cad"551,11*0,025</t>
  </si>
  <si>
    <t>"plocha střechy 640 m2" 640,0*0,015</t>
  </si>
  <si>
    <t>119</t>
  </si>
  <si>
    <t>762083111</t>
  </si>
  <si>
    <t>Impregnace řeziva proti dřevokaznému hmyzu a houbám máčením třída ohrožení 1 a 2</t>
  </si>
  <si>
    <t>1784915987</t>
  </si>
  <si>
    <t>Impregnace řeziva máčením proti dřevokaznému hmyzu a houbám, třída ohrožení 1 a 2 (dřevo v interiéru)</t>
  </si>
  <si>
    <t>23,378</t>
  </si>
  <si>
    <t>120</t>
  </si>
  <si>
    <t>762841150</t>
  </si>
  <si>
    <t>Montáž podbíjení stropů a střech vodorovných z hrubých prken na osovou vzdálenost přes 0,5 m</t>
  </si>
  <si>
    <t>-22790499</t>
  </si>
  <si>
    <t xml:space="preserve">Montáž podbíjení  stropů a střech vodorovných z hrubých prken na osovou vzdálenost přes 0,5 m</t>
  </si>
  <si>
    <t>121</t>
  </si>
  <si>
    <t>60514114</t>
  </si>
  <si>
    <t>řezivo jehličnaté lať impregnovaná dl 4 m</t>
  </si>
  <si>
    <t>1393182801</t>
  </si>
  <si>
    <t>dřevěný pojistný rošt parotěsné fólie</t>
  </si>
  <si>
    <t xml:space="preserve">4.NP pod vazníky </t>
  </si>
  <si>
    <t>"hranoly 40 x 50 mm plocha cad / osová vzdálenost 600 mm"0,04*0,05*492,02/0,600</t>
  </si>
  <si>
    <t>122</t>
  </si>
  <si>
    <t>762342511</t>
  </si>
  <si>
    <t>Montáž kontralatí na podklad bez tepelné izolace</t>
  </si>
  <si>
    <t>1577656790</t>
  </si>
  <si>
    <t>Montáž laťování montáž kontralatí na podklad bez tepelné izolace</t>
  </si>
  <si>
    <t>"plocha střechy 640 m2 / osová vzdálenost 900 mm" 640,0/0,900</t>
  </si>
  <si>
    <t>123</t>
  </si>
  <si>
    <t>805326692</t>
  </si>
  <si>
    <t>"plocha střechy 640 m2 / osová vzdálenost 900 mm" 0,04*0,06*640,0/0,900</t>
  </si>
  <si>
    <t>124</t>
  </si>
  <si>
    <t>762895000</t>
  </si>
  <si>
    <t>Spojovací prostředky pro montáž záklopu, stropnice a podbíjení</t>
  </si>
  <si>
    <t>737998945</t>
  </si>
  <si>
    <t xml:space="preserve">Spojovací prostředky záklopu stropů, stropnic, podbíjení  hřebíky, svory</t>
  </si>
  <si>
    <t>1,64+23,378+1,707</t>
  </si>
  <si>
    <t>125</t>
  </si>
  <si>
    <t>762341013</t>
  </si>
  <si>
    <t>Bednění střech rovných sklon do 60° z desek OSB tl 15 mm na sraz šroubovaných na krokve</t>
  </si>
  <si>
    <t>305444633</t>
  </si>
  <si>
    <t>Bednění střech střech rovných sklonu do 60° s vyřezáním otvorů z dřevoštěpkových desek OSB šroubovaných na krokve na sraz, tloušťky desky 15 mm</t>
  </si>
  <si>
    <t>126</t>
  </si>
  <si>
    <t>762842122</t>
  </si>
  <si>
    <t>Montáž podbíjení střech šikmých vnějšího přesahu š do 0,8 m z hoblovaných prken na pero a drážku</t>
  </si>
  <si>
    <t>-686924120</t>
  </si>
  <si>
    <t xml:space="preserve">Montáž podbíjení  střech šikmých, vnějšího přesahu šířky do 0,8 m (pouze pro prkna přibíjená rovnoběžně s krokvemi) z hoblovaných prken na pero a drážku</t>
  </si>
  <si>
    <t>přesahy střechy</t>
  </si>
  <si>
    <t>vodorovně</t>
  </si>
  <si>
    <t>60,50</t>
  </si>
  <si>
    <t>čela</t>
  </si>
  <si>
    <t>40,0*0,5*2</t>
  </si>
  <si>
    <t>127</t>
  </si>
  <si>
    <t>622142001</t>
  </si>
  <si>
    <t>Potažení vnějších stěn sklovláknitým pletivem vtlačeným do tenkovrstvé hmoty</t>
  </si>
  <si>
    <t>1210246735</t>
  </si>
  <si>
    <t xml:space="preserve">Potažení vnějších ploch pletivem  v ploše nebo pruzích, na plném podkladu sklovláknitým vtlačením do tmelu stěn</t>
  </si>
  <si>
    <t>128</t>
  </si>
  <si>
    <t>60726286</t>
  </si>
  <si>
    <t>deska dřevoštěpková OSB 3 P+D broušená tl 25mm</t>
  </si>
  <si>
    <t>277331667</t>
  </si>
  <si>
    <t>129</t>
  </si>
  <si>
    <t>762.R.1</t>
  </si>
  <si>
    <t>Střešní vazníky dodávka a montáž vč. impregnace</t>
  </si>
  <si>
    <t>655174397</t>
  </si>
  <si>
    <t>Střešní vazníky dodávka a montáž vč. impregnace
výrobní a montážní dokumentace, výroba, doprava, montáž vč. zvedacích prostředků, spojovací a kotvící materiál</t>
  </si>
  <si>
    <t>130</t>
  </si>
  <si>
    <t>998762203</t>
  </si>
  <si>
    <t>Přesun hmot procentní pro kce tesařské v objektech v přes 12 do 24 m</t>
  </si>
  <si>
    <t>2115803653</t>
  </si>
  <si>
    <t xml:space="preserve">Přesun hmot pro konstrukce tesařské  stanovený procentní sazbou (%) z ceny vodorovná dopravní vzdálenost do 50 m v objektech výšky přes 12 do 24 m</t>
  </si>
  <si>
    <t>763</t>
  </si>
  <si>
    <t>Konstrukce suché výstavby</t>
  </si>
  <si>
    <t>131</t>
  </si>
  <si>
    <t>763135811</t>
  </si>
  <si>
    <t>Demontáž podhledu sádrokartonového kazetového na roštu viditelném</t>
  </si>
  <si>
    <t>-1241727572</t>
  </si>
  <si>
    <t xml:space="preserve">Demontáž podhledu sádrokartonového  kazetového na zavěšeném na roštu viditelném</t>
  </si>
  <si>
    <t>2.NP</t>
  </si>
  <si>
    <t>207m a 208m</t>
  </si>
  <si>
    <t>15,4</t>
  </si>
  <si>
    <t>225m a 223m</t>
  </si>
  <si>
    <t>12,4</t>
  </si>
  <si>
    <t>28,74</t>
  </si>
  <si>
    <t>84,5</t>
  </si>
  <si>
    <t>43,28</t>
  </si>
  <si>
    <t>8,75</t>
  </si>
  <si>
    <t>9,06</t>
  </si>
  <si>
    <t>11,88</t>
  </si>
  <si>
    <t>24,8</t>
  </si>
  <si>
    <t>10,57</t>
  </si>
  <si>
    <t>132</t>
  </si>
  <si>
    <t>763135101</t>
  </si>
  <si>
    <t>Montáž SDK kazetového podhledu z kazet 600x600 mm na zavěšenou viditelnou nosnou konstrukci</t>
  </si>
  <si>
    <t>1110362615</t>
  </si>
  <si>
    <t>Montáž sádrokartonového podhledu kazetového demontovatelného, velikosti kazet 600x600 mm včetně zavěšené nosné konstrukce viditelné</t>
  </si>
  <si>
    <t>133</t>
  </si>
  <si>
    <t>59030570</t>
  </si>
  <si>
    <t>podhled kazetový bez děrování viditelný rastr tl 10mm 600x600mm</t>
  </si>
  <si>
    <t>-803754284</t>
  </si>
  <si>
    <t>27,8*1,05 'Přepočtené koeficientem množství</t>
  </si>
  <si>
    <t>134</t>
  </si>
  <si>
    <t>763131432</t>
  </si>
  <si>
    <t>SDK podhled deska 1xDF 15 bez izolace dvouvrstvá spodní kce profil CD+UD REI 90</t>
  </si>
  <si>
    <t>135495781</t>
  </si>
  <si>
    <t xml:space="preserve">Podhled ze sádrokartonových desek  dvouvrstvá zavěšená spodní konstrukce z ocelových profilů CD, UD jednoduše opláštěná deskou protipožární DF, tl. 15 mm, bez izolace, REI do 90</t>
  </si>
  <si>
    <t>135</t>
  </si>
  <si>
    <t>763131411</t>
  </si>
  <si>
    <t>SDK podhled desky 1xA 12,5 bez izolace dvouvrstvá spodní kce profil CD+UD</t>
  </si>
  <si>
    <t>-1387185296</t>
  </si>
  <si>
    <t xml:space="preserve">Podhled ze sádrokartonových desek  dvouvrstvá zavěšená spodní konstrukce z ocelových profilů CD, UD jednoduše opláštěná deskou standardní A, tl. 12,5 mm, bez izolace</t>
  </si>
  <si>
    <t>19,32</t>
  </si>
  <si>
    <t>403m</t>
  </si>
  <si>
    <t>24,80</t>
  </si>
  <si>
    <t>8,35</t>
  </si>
  <si>
    <t>136</t>
  </si>
  <si>
    <t>763131451</t>
  </si>
  <si>
    <t>SDK podhled deska 1xH2 12,5 bez izolace dvouvrstvá spodní kce profil CD+UD</t>
  </si>
  <si>
    <t>1417482868</t>
  </si>
  <si>
    <t xml:space="preserve">Podhled ze sádrokartonových desek  dvouvrstvá zavěšená spodní konstrukce z ocelových profilů CD, UD jednoduše opláštěná deskou impregnovanou H2, tl. 12,5 mm, bez izolace</t>
  </si>
  <si>
    <t>3,140</t>
  </si>
  <si>
    <t>1,800</t>
  </si>
  <si>
    <t>1,200</t>
  </si>
  <si>
    <t>2,000</t>
  </si>
  <si>
    <t>5,520</t>
  </si>
  <si>
    <t>3,950</t>
  </si>
  <si>
    <t>2,450</t>
  </si>
  <si>
    <t>3,450</t>
  </si>
  <si>
    <t>5,350</t>
  </si>
  <si>
    <t>137</t>
  </si>
  <si>
    <t>763111414.RGS</t>
  </si>
  <si>
    <t>SDK příčka SK 14 tl 125 mm profil CW+UW 75 desky 2x RB (A) 12,5 TI 50 mm 15 kg/m3 EI 60 Rw 53 dB</t>
  </si>
  <si>
    <t>817573110</t>
  </si>
  <si>
    <t>305m, 306m, 311m, 312m</t>
  </si>
  <si>
    <t>(6,6*3,45)+(2,025*3,45)+3,125*3,45</t>
  </si>
  <si>
    <t>313, 314, 315, 308</t>
  </si>
  <si>
    <t>(5,7*3,45)-(0,9*2,02)+(6,6*3,45)-(0,9*2,02)</t>
  </si>
  <si>
    <t>308, 315, 316</t>
  </si>
  <si>
    <t>(7,025*3,45)-2*(0,9*2,02)+(4,475*3,45)</t>
  </si>
  <si>
    <t>316, 317, 318, 319</t>
  </si>
  <si>
    <t>(6,6*3,45)+2*(3,65*3,45)-2*(0,9*2,02)</t>
  </si>
  <si>
    <t>317, 320, 326</t>
  </si>
  <si>
    <t>(6,6*3,45)+(4,9*3,45)-(0,9*2,02)-(1*2,02)</t>
  </si>
  <si>
    <t>321, 322, 323, 324, 325, 326</t>
  </si>
  <si>
    <t>(10,225*3,55)+3*(4,75*3,55)+(4*3,55)-5*(0,9*2,02)</t>
  </si>
  <si>
    <t>408, 411,412,413, 414, 415</t>
  </si>
  <si>
    <t>(11,075*4,3)+3*(2,325*4,3)+(8,9*4,3)-4*(0,9*2,02)-(1*2,02)</t>
  </si>
  <si>
    <t>415, 416, 417, 418, 419, 420</t>
  </si>
  <si>
    <t>(15,975*4,3)+2*(5,7*4,3)+2*(2*4,3)-5*(0,9*2,02)</t>
  </si>
  <si>
    <t>408, 421, 422, 423</t>
  </si>
  <si>
    <t>(5,7*4,3)+(6,6*4,3)-2*(0,9*2,02)</t>
  </si>
  <si>
    <t>408, 423, 424, 430</t>
  </si>
  <si>
    <t>(4,475*4,3)+(7,025*4,3)-2*(0,9*2,02)</t>
  </si>
  <si>
    <t>409, 410, 424, 425, 430</t>
  </si>
  <si>
    <t>(6,6*4,3)+2*(3,65*4,3)-4*(0,9*2,02)</t>
  </si>
  <si>
    <t>425, 426, 410, 408</t>
  </si>
  <si>
    <t>(6,6*4,3)+(5,215*4,3)-2*(0,9*2,02)</t>
  </si>
  <si>
    <t>427, 428, 429</t>
  </si>
  <si>
    <t>(7,375*3,55)+(5,42*3,55)-3*(0,9*2,02)</t>
  </si>
  <si>
    <t>138</t>
  </si>
  <si>
    <t>998763303</t>
  </si>
  <si>
    <t>Přesun hmot tonážní pro sádrokartonové konstrukce v objektech v přes 12 do 24 m</t>
  </si>
  <si>
    <t>-2027293364</t>
  </si>
  <si>
    <t xml:space="preserve">Přesun hmot pro konstrukce montované z desek  sádrokartonových, sádrovláknitých, cementovláknitých nebo cementových stanovený z hmotnosti přesunovaného materiálu vodorovná dopravní vzdálenost do 50 m v objektech výšky přes 12 do 24 m</t>
  </si>
  <si>
    <t>764</t>
  </si>
  <si>
    <t>Konstrukce klempířské</t>
  </si>
  <si>
    <t>139</t>
  </si>
  <si>
    <t>764511603</t>
  </si>
  <si>
    <t>Žlab podokapní půlkruhový z Pz s povrchovou úpravou rš 400 mm</t>
  </si>
  <si>
    <t>968008750</t>
  </si>
  <si>
    <t>Žlab podokapní z pozinkovaného plechu s povrchovou úpravou včetně háků a čel půlkruhový rš 400 mm</t>
  </si>
  <si>
    <t>140</t>
  </si>
  <si>
    <t>76451862.R.1</t>
  </si>
  <si>
    <t>Svody kruhové včetně objímek, kolen, odskoků z Pz s povrchovou úpravou průměru 150 mm</t>
  </si>
  <si>
    <t>-1179408217</t>
  </si>
  <si>
    <t>141</t>
  </si>
  <si>
    <t>765191001</t>
  </si>
  <si>
    <t>Montáž pojistné hydroizolační nebo parotěsné fólie kladené ve sklonu do 20° lepením na bednění nebo izolaci</t>
  </si>
  <si>
    <t>1353111923</t>
  </si>
  <si>
    <t>Montáž pojistné hydroizolační nebo parotěsné fólie kladené ve sklonu do 20° lepením (vodotěsné podstřeší) na bednění nebo tepelnou izolaci</t>
  </si>
  <si>
    <t>142</t>
  </si>
  <si>
    <t>28329036</t>
  </si>
  <si>
    <t>fólie kontaktní difuzně propustná pro doplňkovou hydroizolační vrstvu, třívrstvá mikroporézní PP 150g/m2 s integrovanou samolepící páskou</t>
  </si>
  <si>
    <t>976950009</t>
  </si>
  <si>
    <t>640*1,1 'Přepočtené koeficientem množství</t>
  </si>
  <si>
    <t>143</t>
  </si>
  <si>
    <t>764002414</t>
  </si>
  <si>
    <t>Montáž strukturované oddělovací rohože jakkékoliv rš</t>
  </si>
  <si>
    <t>-637853512</t>
  </si>
  <si>
    <t>Montáž strukturované oddělovací rohože jakékoli rš</t>
  </si>
  <si>
    <t>144</t>
  </si>
  <si>
    <t>28329043</t>
  </si>
  <si>
    <t>fólie difuzně propustné s nakašírovanou strukturovanou rohoží pod hladkou plechovou krytinu se samolepící páskou v podélném přesahu</t>
  </si>
  <si>
    <t>334075162</t>
  </si>
  <si>
    <t>640*1,15 'Přepočtené koeficientem množství</t>
  </si>
  <si>
    <t>145</t>
  </si>
  <si>
    <t>764111641</t>
  </si>
  <si>
    <t>Krytina střechy rovné drážkováním ze svitků z Pz plechu s povrchovou úpravou do rš 670 mm sklonu do 30°</t>
  </si>
  <si>
    <t>1819381477</t>
  </si>
  <si>
    <t>Krytina ze svitků, ze šablon nebo taškových tabulí z pozinkovaného plechu s povrchovou úpravou s úpravou u okapů, prostupů a výčnělků střechy rovné drážkováním ze svitků do rš 670 mm, sklon střechy do 30°</t>
  </si>
  <si>
    <t>146</t>
  </si>
  <si>
    <t>764213652</t>
  </si>
  <si>
    <t>Střešní výlez pro krytinu skládanou nebo plechovou z Pz s povrchovou úpravou</t>
  </si>
  <si>
    <t>-566929026</t>
  </si>
  <si>
    <t>Oplechování střešních prvků z pozinkovaného plechu s povrchovou úpravou střešní výlez rozměru 600 x 600 mm, střechy s krytinou skládanou nebo plechovou</t>
  </si>
  <si>
    <t>147</t>
  </si>
  <si>
    <t>767881132</t>
  </si>
  <si>
    <t>Montáž bodů záchytného systému do šikmé střechy se střešní krytinou falcovanou</t>
  </si>
  <si>
    <t>-786760541</t>
  </si>
  <si>
    <t>Montáž záchytného systému proti pádu bodů samostatných nebo v systému s poddajným kotvícím vedením na šikmé střechy (přes 15 °) se střešní krytinou drážkovanou</t>
  </si>
  <si>
    <t>148</t>
  </si>
  <si>
    <t>70921424</t>
  </si>
  <si>
    <t>kotvicí bod pro šikmé střechy s falcovanou krytinou</t>
  </si>
  <si>
    <t>-410629764</t>
  </si>
  <si>
    <t>Poznámka k položce:_x000d_
kotvení shora na dvojitou stojatou drážku pomocí přítlačných šroubů</t>
  </si>
  <si>
    <t>149</t>
  </si>
  <si>
    <t>764.R.1</t>
  </si>
  <si>
    <t>Sněhová zábrana na falcovanou krytinu s dvojatou drážkou, nerezové provedení, trubky profil 32 mm + šrouby</t>
  </si>
  <si>
    <t>-1044355304</t>
  </si>
  <si>
    <t>150</t>
  </si>
  <si>
    <t>764211626</t>
  </si>
  <si>
    <t>Oplechování větraného hřebene s větracím pásem z Pz s povrchovou úpravou rš 500 mm</t>
  </si>
  <si>
    <t>-599978197</t>
  </si>
  <si>
    <t>Oplechování střešních prvků z pozinkovaného plechu s povrchovou úpravou hřebene větraného s použitím hřebenového plechu s větracím pásem rš 500 mm</t>
  </si>
  <si>
    <t>151</t>
  </si>
  <si>
    <t>764212635</t>
  </si>
  <si>
    <t>Oplechování štítu závětrnou lištou z Pz s povrchovou úpravou rš 400 mm</t>
  </si>
  <si>
    <t>1772347062</t>
  </si>
  <si>
    <t>Oplechování střešních prvků z pozinkovaného plechu s povrchovou úpravou štítu závětrnou lištou rš 400 mm</t>
  </si>
  <si>
    <t>152</t>
  </si>
  <si>
    <t>764212663</t>
  </si>
  <si>
    <t>Oplechování rovné okapové hrany z Pz s povrchovou úpravou rš 250 mm</t>
  </si>
  <si>
    <t>-1994309570</t>
  </si>
  <si>
    <t>Oplechování střešních prvků z pozinkovaného plechu s povrchovou úpravou okapu střechy rovné okapovým plechem rš 250 mm</t>
  </si>
  <si>
    <t>153</t>
  </si>
  <si>
    <t>764216605</t>
  </si>
  <si>
    <t>Oplechování rovných parapetů mechanicky kotvené z Pz s povrchovou úpravou rš 400 mm</t>
  </si>
  <si>
    <t>2016169584</t>
  </si>
  <si>
    <t>Oplechování parapetů z pozinkovaného plechu s povrchovou úpravou rovných mechanicky kotvené, bez rohů rš 400 mm</t>
  </si>
  <si>
    <t>2,105*32</t>
  </si>
  <si>
    <t>154</t>
  </si>
  <si>
    <t>998764103</t>
  </si>
  <si>
    <t>Přesun hmot tonážní pro konstrukce klempířské v objektech v přes 12 do 24 m</t>
  </si>
  <si>
    <t>97597313</t>
  </si>
  <si>
    <t>Přesun hmot pro konstrukce klempířské stanovený z hmotnosti přesunovaného materiálu vodorovná dopravní vzdálenost do 50 m v objektech výšky přes 12 do 24 m</t>
  </si>
  <si>
    <t>766</t>
  </si>
  <si>
    <t>Konstrukce truhlářské</t>
  </si>
  <si>
    <t>155</t>
  </si>
  <si>
    <t>766.R.T.D1</t>
  </si>
  <si>
    <t>Vnitřní dveře, částečně prosklené, rozměry 800/1970 mm</t>
  </si>
  <si>
    <t>-1626544960</t>
  </si>
  <si>
    <t xml:space="preserve">Vnitřní dveře (referenční výrobek Sapeli Hanum 60), zárubeň obložková, materiál MDF s výplní odlehčenou DTD, povrch laminát 0,8mm, vzhled povrchu dle výběru investora. Kování nerez klika/klika, zámek s vložkou typu FAB. </t>
  </si>
  <si>
    <t>156</t>
  </si>
  <si>
    <t>766.R.T.D3</t>
  </si>
  <si>
    <t>Vnitřní dveře, neprosklené, rozměry 800/1970 mm</t>
  </si>
  <si>
    <t>809419707</t>
  </si>
  <si>
    <t>157</t>
  </si>
  <si>
    <t>766.R.T.D4</t>
  </si>
  <si>
    <t>Vnitřní dveře, neprosklené, rozměry 900/1970 mm</t>
  </si>
  <si>
    <t>329669698</t>
  </si>
  <si>
    <t>158</t>
  </si>
  <si>
    <t>766.R.T.D5</t>
  </si>
  <si>
    <t>Vnitřní dveře, částečně prosklené, rozměry 900/1970 mm</t>
  </si>
  <si>
    <t>778917903</t>
  </si>
  <si>
    <t>159</t>
  </si>
  <si>
    <t>766.R.T.D5p</t>
  </si>
  <si>
    <t>Vnitřní dveře, částečně prosklené, rozměry 900/1970 mm, osazení panikovou klikou, požární odolnost EI 30DP3, C3</t>
  </si>
  <si>
    <t>1570095638</t>
  </si>
  <si>
    <t>160</t>
  </si>
  <si>
    <t>766.R.T.D8</t>
  </si>
  <si>
    <t>Vnitřní dveře, neprosklené, rozměry 900/1970 mm, požární odolnost EI 30DP3, C3</t>
  </si>
  <si>
    <t>1314477267</t>
  </si>
  <si>
    <t>161</t>
  </si>
  <si>
    <t>766.R.T.D9</t>
  </si>
  <si>
    <t>Vnitřní dveře, částečně prosklené, rozměry 800/1970 mm, požární odolnost EI 30DP3, C3</t>
  </si>
  <si>
    <t>-414905848</t>
  </si>
  <si>
    <t>162</t>
  </si>
  <si>
    <t>766.R.T.D2</t>
  </si>
  <si>
    <t>Hliníkové dveře, rozměry 1450/1970 mm s min. průchodem 900 mm</t>
  </si>
  <si>
    <t>1861155486</t>
  </si>
  <si>
    <t>Hliníkové dveře s prosklením do 2/3</t>
  </si>
  <si>
    <t>163</t>
  </si>
  <si>
    <t>766.R.T.D6</t>
  </si>
  <si>
    <t>Hliníkové dveře, rozměry 1850/1970 mm s min. průchodem 900 mm, osazení panikovou klikou, požární odolnost EI 30DP3, C3</t>
  </si>
  <si>
    <t>-1387637278</t>
  </si>
  <si>
    <t>164</t>
  </si>
  <si>
    <t>766.R.T.D7</t>
  </si>
  <si>
    <t>Hliníkové dveře, rozměry 1800/1970 mm s min. průchodem 900 mm, požární odolnost EI 30DP3, C3</t>
  </si>
  <si>
    <t>-612660844</t>
  </si>
  <si>
    <t>165</t>
  </si>
  <si>
    <t>766.R.O1</t>
  </si>
  <si>
    <t>Okno jednoduché, plastové, otevírávé/vyklápěcí (ventilace), pro stavební otvor 2100x2000mm</t>
  </si>
  <si>
    <t>-1742182398</t>
  </si>
  <si>
    <t>Okno jednoduché, plastové, otevírávé/vyklápěcí (ventilace), pro stavební otvor 2100x2000mm. Zasklení izolačním dvojsklem, UWmax = 1,1 W/m2K. Okenní klička. Okna opatřeny ve styku se stěnou parotěsnou (int) a difúzní páskou (ext) - možno nahradit systémovou komprimační páskou určenou pro parotěsnou montáž. Členění a barevnost dle stávajících oken na objektu / dle investora.</t>
  </si>
  <si>
    <t>166</t>
  </si>
  <si>
    <t>766.R.O2</t>
  </si>
  <si>
    <t>Okno jednoduché, plastové,vyklápěcí (ventilace), pro stavební otvor 2100x1000mm</t>
  </si>
  <si>
    <t>1387608989</t>
  </si>
  <si>
    <t>Okno jednoduché, plastové,vyklápěcí (ventilace), pro stavební otvor 2100x1000mm. Zasklení izolačním dvojsklem, UWmax = 1,1 W/m2K. Otevírání okna v maximální výšce 1,8m a elektromagnetický způsob otevírání okna v případě požáru. Okna opatřeny ve styku se stěnou parotěsnou (int) a difúzní páskou (ext) - možno nahradit systémovou komprimační páskou určenou pro parotěsnou montáž. Členění a barevnost dle stávajících oken na objektu / dle investora.</t>
  </si>
  <si>
    <t>167</t>
  </si>
  <si>
    <t>766.R.SV</t>
  </si>
  <si>
    <t>Protipožární stropní výlez na půdu 600/1200, mat. dřevo se stahovacími schody na výšku podlaží. Požadavek na tepelnou izolaci min. 1,8W/m2/K, s požární odolností min. EW30DP3</t>
  </si>
  <si>
    <t>1690005276</t>
  </si>
  <si>
    <t>168</t>
  </si>
  <si>
    <t>766694113</t>
  </si>
  <si>
    <t>Montáž parapetních desek dřevěných nebo plastových š do 30 cm dl přes 1,6 do 2,6 m</t>
  </si>
  <si>
    <t>1775514567</t>
  </si>
  <si>
    <t>Montáž ostatních truhlářských konstrukcí parapetních desek dřevěných nebo plastových šířky do 300 mm, délky přes 1600 do 2600 mm</t>
  </si>
  <si>
    <t>169</t>
  </si>
  <si>
    <t>61144404</t>
  </si>
  <si>
    <t>parapet plastový vnitřní komůrkový tl 20mm š 400mm</t>
  </si>
  <si>
    <t>-1910723939</t>
  </si>
  <si>
    <t>2,100*32</t>
  </si>
  <si>
    <t>67,2*2,6 'Přepočtené koeficientem množství</t>
  </si>
  <si>
    <t>170</t>
  </si>
  <si>
    <t>61140076</t>
  </si>
  <si>
    <t>koncovka k parapetu oboustranná š 600mm, barva bílá</t>
  </si>
  <si>
    <t>-2133365475</t>
  </si>
  <si>
    <t>32*2</t>
  </si>
  <si>
    <t>171</t>
  </si>
  <si>
    <t>998766103</t>
  </si>
  <si>
    <t>Přesun hmot tonážní pro kce truhlářské v objektech v přes 12 do 24 m</t>
  </si>
  <si>
    <t>-974658865</t>
  </si>
  <si>
    <t>Přesun hmot pro konstrukce truhlářské stanovený z hmotnosti přesunovaného materiálu vodorovná dopravní vzdálenost do 50 m v objektech výšky přes 12 do 24 m</t>
  </si>
  <si>
    <t>767</t>
  </si>
  <si>
    <t>Konstrukce zámečnické</t>
  </si>
  <si>
    <t>172</t>
  </si>
  <si>
    <t>998767103</t>
  </si>
  <si>
    <t>Přesun hmot tonážní pro zámečnické konstrukce v objektech v přes 12 do 24 m</t>
  </si>
  <si>
    <t>1008257604</t>
  </si>
  <si>
    <t xml:space="preserve">Přesun hmot pro zámečnické konstrukce  stanovený z hmotnosti přesunovaného materiálu vodorovná dopravní vzdálenost do 50 m v objektech výšky přes 12 do 24 m</t>
  </si>
  <si>
    <t>767.1</t>
  </si>
  <si>
    <t>Konstrukce zámečnické - ostatní</t>
  </si>
  <si>
    <t>173</t>
  </si>
  <si>
    <t>767.1.R.Z1</t>
  </si>
  <si>
    <t>Schodišťové nerezové madlo délky 2,0m</t>
  </si>
  <si>
    <t>-1841398615</t>
  </si>
  <si>
    <t xml:space="preserve">Nerezové schodišťové zábradlí - nerezové madlo ∅42,4mm kulatého průřezu a kulatými držáky s krycí rozetou, kotvení madla k držáku nerezovými šrouby M6x12, kotvení celé konstrukce přes chemické kotvy do nosných keramických stěn.
Obecně: madlo bude umístěno ve výšce 900-1200mm nad pochůznou plochou, s průřezem madla 40-50mm, vzdálenost madla od líce zdiva min. 40mm
</t>
  </si>
  <si>
    <t>1,905*1,05 'Přepočtené koeficientem množství</t>
  </si>
  <si>
    <t>174</t>
  </si>
  <si>
    <t>767.1.R.Z2</t>
  </si>
  <si>
    <t>Schodišťové nerezové madla délky 1,25m</t>
  </si>
  <si>
    <t>-320486793</t>
  </si>
  <si>
    <t>1,19*1,05 'Přepočtené koeficientem množství</t>
  </si>
  <si>
    <t>175</t>
  </si>
  <si>
    <t>767.1.R.1</t>
  </si>
  <si>
    <t>Zámečnické výrobky - Táhlo T1, T2, T3 + kotvení K1 a K2 - výroba, ochranný nátěr, montáž</t>
  </si>
  <si>
    <t>kg</t>
  </si>
  <si>
    <t>-276527600</t>
  </si>
  <si>
    <t>T1</t>
  </si>
  <si>
    <t>187,554</t>
  </si>
  <si>
    <t>T2</t>
  </si>
  <si>
    <t>232,698</t>
  </si>
  <si>
    <t>T3</t>
  </si>
  <si>
    <t>104,814</t>
  </si>
  <si>
    <t>K1</t>
  </si>
  <si>
    <t>40,720</t>
  </si>
  <si>
    <t>K2</t>
  </si>
  <si>
    <t>78,069</t>
  </si>
  <si>
    <t>643,855*1,05 'Přepočtené koeficientem množství</t>
  </si>
  <si>
    <t>767.2</t>
  </si>
  <si>
    <t>Konstrukce zámečnické - OK vyztuření suterénní stěny</t>
  </si>
  <si>
    <t>176</t>
  </si>
  <si>
    <t>767995115</t>
  </si>
  <si>
    <t>Montáž atypických zámečnických konstrukcí hm přes 50 do 100 kg</t>
  </si>
  <si>
    <t>-556925276</t>
  </si>
  <si>
    <t xml:space="preserve">Montáž ostatních atypických zámečnických konstrukcí  hmotnosti přes 50 do 100 kg</t>
  </si>
  <si>
    <t>OK SUT STĚNY OS</t>
  </si>
  <si>
    <t xml:space="preserve">OS-04  U 200</t>
  </si>
  <si>
    <t>3,380*25,277</t>
  </si>
  <si>
    <t>177</t>
  </si>
  <si>
    <t>13010826</t>
  </si>
  <si>
    <t>ocel profilová jakost S235JR (11 375) průřez U (UPN) 200</t>
  </si>
  <si>
    <t>-1141260512</t>
  </si>
  <si>
    <t>Poznámka k položce:_x000d_
Hmotnost: 25,30 kg/m</t>
  </si>
  <si>
    <t>3,380*25,277/1000</t>
  </si>
  <si>
    <t>0,085*1,1 'Přepočtené koeficientem množství</t>
  </si>
  <si>
    <t>178</t>
  </si>
  <si>
    <t>767995117</t>
  </si>
  <si>
    <t>Montáž atypických zámečnických konstrukcí hm přes 250 do 500 kg</t>
  </si>
  <si>
    <t>-5410077</t>
  </si>
  <si>
    <t xml:space="preserve">Montáž ostatních atypických zámečnických konstrukcí  hmotnosti přes 250 do 500 kg</t>
  </si>
  <si>
    <t xml:space="preserve">OS-01  HEA 400</t>
  </si>
  <si>
    <t>6,78*124,815</t>
  </si>
  <si>
    <t xml:space="preserve">OS-02  HEA 400</t>
  </si>
  <si>
    <t>10,840*124,815</t>
  </si>
  <si>
    <t xml:space="preserve">OS-03  HEA 400</t>
  </si>
  <si>
    <t>5,390*124,815</t>
  </si>
  <si>
    <t>179</t>
  </si>
  <si>
    <t>13011005</t>
  </si>
  <si>
    <t>ocel profilová jakost S235JR (11 375) průřez HEA 400</t>
  </si>
  <si>
    <t>1190531667</t>
  </si>
  <si>
    <t>Poznámka k položce:_x000d_
Hmotnost: 125,00 kg/m</t>
  </si>
  <si>
    <t>6,78*124,815/1000</t>
  </si>
  <si>
    <t>10,840*124,815/1000</t>
  </si>
  <si>
    <t>5,390*124,815/1000</t>
  </si>
  <si>
    <t>2,872*1,1 'Přepočtené koeficientem množství</t>
  </si>
  <si>
    <t>180</t>
  </si>
  <si>
    <t>767.R.1.OK OS</t>
  </si>
  <si>
    <t>Ocelová konstrukce vyztužení suteréní stěny - výroba, ochranný nátěr</t>
  </si>
  <si>
    <t>883213755</t>
  </si>
  <si>
    <t>181</t>
  </si>
  <si>
    <t>767.R.2.OK OS</t>
  </si>
  <si>
    <t>Ocelová konstrukce vyztužení suteréní stěny - pomocné práce a konstrukce</t>
  </si>
  <si>
    <t>914873490</t>
  </si>
  <si>
    <t>Ocelová konstrukce vyztužení suteréní stěny - pomocné práce a konstrukce
osazení a zabetonování do podlahy
výplň mezer (pomocí plechů. klínových podložek,...) mezi ocel. konstrukcí a podepíranou stěnou</t>
  </si>
  <si>
    <t>767.3</t>
  </si>
  <si>
    <t>Konstrukce zámečnické - nosníky N7, N8, N9</t>
  </si>
  <si>
    <t>182</t>
  </si>
  <si>
    <t>767995114</t>
  </si>
  <si>
    <t>Montáž atypických zámečnických konstrukcí hm přes 20 do 50 kg</t>
  </si>
  <si>
    <t>416506580</t>
  </si>
  <si>
    <t xml:space="preserve">Montáž ostatních atypických zámečnických konstrukcí  hmotnosti přes 20 do 50 kg</t>
  </si>
  <si>
    <t>N7 - 02</t>
  </si>
  <si>
    <t>8,635*5,150</t>
  </si>
  <si>
    <t>183</t>
  </si>
  <si>
    <t>767995113</t>
  </si>
  <si>
    <t>Montáž atypických zámečnických konstrukcí hm přes 10 do 20 kg</t>
  </si>
  <si>
    <t>-855475794</t>
  </si>
  <si>
    <t xml:space="preserve">Montáž ostatních atypických zámečnických konstrukcí  hmotnosti přes 10 do 20 kg</t>
  </si>
  <si>
    <t>N8 - 02</t>
  </si>
  <si>
    <t>7,850*2,630</t>
  </si>
  <si>
    <t>184</t>
  </si>
  <si>
    <t>13611228</t>
  </si>
  <si>
    <t>plech ocelový hladký jakost S235JR tl 10mm tabule</t>
  </si>
  <si>
    <t>850132477</t>
  </si>
  <si>
    <t>Poznámka k položce:_x000d_
Hmotnost 160 kg/kus</t>
  </si>
  <si>
    <t>8,635*5,150/1000</t>
  </si>
  <si>
    <t>7,850*2,630/1000</t>
  </si>
  <si>
    <t>0,065*1,05 'Přepočtené koeficientem množství</t>
  </si>
  <si>
    <t>185</t>
  </si>
  <si>
    <t>929528509</t>
  </si>
  <si>
    <t>IPE 200</t>
  </si>
  <si>
    <t>22,375*3,5*2</t>
  </si>
  <si>
    <t>186</t>
  </si>
  <si>
    <t>13010752</t>
  </si>
  <si>
    <t>ocel profilová jakost S235JR (11 375) průřez IPE 200</t>
  </si>
  <si>
    <t>943621205</t>
  </si>
  <si>
    <t>Poznámka k položce:_x000d_
Hmotnost: 23,00 kg/m</t>
  </si>
  <si>
    <t>22,375*3,5*2/1000</t>
  </si>
  <si>
    <t>0,157*1,05 'Přepočtené koeficientem množství</t>
  </si>
  <si>
    <t>187</t>
  </si>
  <si>
    <t>-726190301</t>
  </si>
  <si>
    <t>N7 - 01</t>
  </si>
  <si>
    <t>U 320</t>
  </si>
  <si>
    <t>59,50*6,0</t>
  </si>
  <si>
    <t>N8 - 01</t>
  </si>
  <si>
    <t>U 300</t>
  </si>
  <si>
    <t>46,158*3,325*2</t>
  </si>
  <si>
    <t>188</t>
  </si>
  <si>
    <t>1301103.R.1</t>
  </si>
  <si>
    <t>ocel profilová jakost S235JR (11 375) průřez U (UPN) 320</t>
  </si>
  <si>
    <t>1651520643</t>
  </si>
  <si>
    <t>59,50*6,0/1000</t>
  </si>
  <si>
    <t>0,357*1,05 'Přepočtené koeficientem množství</t>
  </si>
  <si>
    <t>189</t>
  </si>
  <si>
    <t>13010836</t>
  </si>
  <si>
    <t>ocel profilová jakost S235JR (11 375) průřez U (UPN) 300</t>
  </si>
  <si>
    <t>-1501000681</t>
  </si>
  <si>
    <t>Poznámka k položce:_x000d_
Hmotnost: 47,00 kg/m</t>
  </si>
  <si>
    <t>46,158*3,325*2/1000</t>
  </si>
  <si>
    <t>0,307*1,05 'Přepočtené koeficientem množství</t>
  </si>
  <si>
    <t>190</t>
  </si>
  <si>
    <t>767.R.1.N</t>
  </si>
  <si>
    <t>Ocelové nosníky N7, N8, N9 - výroba, ochranný nátěr</t>
  </si>
  <si>
    <t>187922783</t>
  </si>
  <si>
    <t>44,47+20,646+156,625+663,951</t>
  </si>
  <si>
    <t>767.4</t>
  </si>
  <si>
    <t>Konstrukce zámečnické - nosníky N1 a N2</t>
  </si>
  <si>
    <t>191</t>
  </si>
  <si>
    <t>767995112</t>
  </si>
  <si>
    <t>Montáž atypických zámečnických konstrukcí hm přes 5 do 10 kg</t>
  </si>
  <si>
    <t>760052477</t>
  </si>
  <si>
    <t xml:space="preserve">Montáž ostatních atypických zámečnických konstrukcí  hmotnosti přes 5 do 10 kg</t>
  </si>
  <si>
    <t>N2-02</t>
  </si>
  <si>
    <t>P15</t>
  </si>
  <si>
    <t>117,750*0,260</t>
  </si>
  <si>
    <t>192</t>
  </si>
  <si>
    <t>13611238</t>
  </si>
  <si>
    <t>plech ocelový hladký jakost S235JR tl 15mm tabule</t>
  </si>
  <si>
    <t>502615063</t>
  </si>
  <si>
    <t>Poznámka k položce:_x000d_
Hmotnost 720 kg/kus</t>
  </si>
  <si>
    <t>117,750*0,260/1000</t>
  </si>
  <si>
    <t>0,031*1,05 'Přepočtené koeficientem množství</t>
  </si>
  <si>
    <t>193</t>
  </si>
  <si>
    <t>767995116</t>
  </si>
  <si>
    <t>Montáž atypických zámečnických konstrukcí hm přes 100 do 250 kg</t>
  </si>
  <si>
    <t>-548649960</t>
  </si>
  <si>
    <t xml:space="preserve">Montáž ostatních atypických zámečnických konstrukcí  hmotnosti přes 100 do 250 kg</t>
  </si>
  <si>
    <t>N1</t>
  </si>
  <si>
    <t>JA 120x80x5</t>
  </si>
  <si>
    <t>14,241*8,700</t>
  </si>
  <si>
    <t>194</t>
  </si>
  <si>
    <t>14550437</t>
  </si>
  <si>
    <t>profil ocelový svařovaný jakost S355 průřez obdelníkový 120x80x5mm</t>
  </si>
  <si>
    <t>-1194225783</t>
  </si>
  <si>
    <t>Poznámka k položce:_x000d_
Hmotnost: 13,969 kg/m</t>
  </si>
  <si>
    <t>14,241*8,700/1000</t>
  </si>
  <si>
    <t>0,124*1,05 'Přepočtené koeficientem množství</t>
  </si>
  <si>
    <t>195</t>
  </si>
  <si>
    <t>-1658414546</t>
  </si>
  <si>
    <t>N2 - 01</t>
  </si>
  <si>
    <t>HEB 260</t>
  </si>
  <si>
    <t>92,630*7,975*2</t>
  </si>
  <si>
    <t>196</t>
  </si>
  <si>
    <t>13010986</t>
  </si>
  <si>
    <t>ocel profilová jakost S235JR (11 375) průřez HEB 260</t>
  </si>
  <si>
    <t>-954866998</t>
  </si>
  <si>
    <t>Poznámka k položce:_x000d_
Hmotnost: 95,00 kg/m</t>
  </si>
  <si>
    <t>92,630*7,975*2/1000</t>
  </si>
  <si>
    <t>1,477*1,05 'Přepočtené koeficientem množství</t>
  </si>
  <si>
    <t>197</t>
  </si>
  <si>
    <t>767.R.2.N</t>
  </si>
  <si>
    <t>Ocelový nosník N2 - výroba, ochranný nátěr</t>
  </si>
  <si>
    <t>615184689</t>
  </si>
  <si>
    <t>1477,449+30,615+123,897</t>
  </si>
  <si>
    <t>771</t>
  </si>
  <si>
    <t>Podlahy z dlaždic</t>
  </si>
  <si>
    <t>198</t>
  </si>
  <si>
    <t>771111011</t>
  </si>
  <si>
    <t>Vysátí podkladu před pokládkou dlažby</t>
  </si>
  <si>
    <t>-1100979654</t>
  </si>
  <si>
    <t>Příprava podkladu před provedením dlažby vysátí podlah</t>
  </si>
  <si>
    <t>"306m" 3,14</t>
  </si>
  <si>
    <t>"307m" 1,8</t>
  </si>
  <si>
    <t>"308m" 1,2</t>
  </si>
  <si>
    <t>"309m" 2</t>
  </si>
  <si>
    <t>"310m" 1,2</t>
  </si>
  <si>
    <t>"311m" 5,52</t>
  </si>
  <si>
    <t>"318m" 3,95</t>
  </si>
  <si>
    <t>"319m" 3,95</t>
  </si>
  <si>
    <t>"409m" 3,95</t>
  </si>
  <si>
    <t>"410m" 3,95</t>
  </si>
  <si>
    <t>"411m" 2,45</t>
  </si>
  <si>
    <t>"412m" 3,45</t>
  </si>
  <si>
    <t>"413m" 5,35</t>
  </si>
  <si>
    <t>"430m" 3,45</t>
  </si>
  <si>
    <t>199</t>
  </si>
  <si>
    <t>771111012</t>
  </si>
  <si>
    <t>Vysátí schodiště před pokládkou dlažby</t>
  </si>
  <si>
    <t>-1378067522</t>
  </si>
  <si>
    <t>Příprava podkladu před provedením dlažby vysátí schodišť</t>
  </si>
  <si>
    <t>"302m" 18,88</t>
  </si>
  <si>
    <t>200</t>
  </si>
  <si>
    <t>771151012</t>
  </si>
  <si>
    <t>Samonivelační stěrka podlah pevnosti 20 MPa tl přes 3 do 5 mm</t>
  </si>
  <si>
    <t>2086053562</t>
  </si>
  <si>
    <t>Příprava podkladu před provedením dlažby samonivelační stěrka min.pevnosti 20 MPa, tloušťky přes 3 do 5 mm</t>
  </si>
  <si>
    <t>"302m" 18,8</t>
  </si>
  <si>
    <t>"309m" 2,0</t>
  </si>
  <si>
    <t>201</t>
  </si>
  <si>
    <t>771591112</t>
  </si>
  <si>
    <t>Izolace pod dlažbu nátěrem nebo stěrkou ve dvou vrstvách</t>
  </si>
  <si>
    <t>1625902105</t>
  </si>
  <si>
    <t>Izolace podlahy pod dlažbu nátěrem nebo stěrkou ve dvou vrstvách</t>
  </si>
  <si>
    <t>202</t>
  </si>
  <si>
    <t>771574112</t>
  </si>
  <si>
    <t>Montáž podlah keramických hladkých lepených flexibilním lepidlem přes 9 do 12 ks/m2</t>
  </si>
  <si>
    <t>-917235541</t>
  </si>
  <si>
    <t>Montáž podlah z dlaždic keramických lepených flexibilním lepidlem maloformátových hladkých přes 9 do 12 ks/m2</t>
  </si>
  <si>
    <t>203</t>
  </si>
  <si>
    <t>59761003</t>
  </si>
  <si>
    <t>dlažba keramická hutná hladká do interiéru přes 9 do 12ks/m2</t>
  </si>
  <si>
    <t>-362993311</t>
  </si>
  <si>
    <t>64,16*1,1 'Přepočtené koeficientem množství</t>
  </si>
  <si>
    <t>204</t>
  </si>
  <si>
    <t>771591241</t>
  </si>
  <si>
    <t>Izolace těsnícími pásy vnitřní kout</t>
  </si>
  <si>
    <t>48719212</t>
  </si>
  <si>
    <t>Izolace podlahy pod dlažbu těsnícími izolačními pásy vnitřní kout</t>
  </si>
  <si>
    <t>"306m" 4</t>
  </si>
  <si>
    <t>"307m" 5</t>
  </si>
  <si>
    <t>"308m"5</t>
  </si>
  <si>
    <t>"309m" 4</t>
  </si>
  <si>
    <t>"310m" 4</t>
  </si>
  <si>
    <t>"311m"4</t>
  </si>
  <si>
    <t>"318m" 4+4</t>
  </si>
  <si>
    <t>"319m" 4+4</t>
  </si>
  <si>
    <t>"409m" 4+4</t>
  </si>
  <si>
    <t>"410m"4+4</t>
  </si>
  <si>
    <t>"411m"4</t>
  </si>
  <si>
    <t>"412m"4</t>
  </si>
  <si>
    <t>"413m" 4</t>
  </si>
  <si>
    <t>"430m"4</t>
  </si>
  <si>
    <t>205</t>
  </si>
  <si>
    <t>771591242</t>
  </si>
  <si>
    <t>Izolace těsnícími pásy vnější roh</t>
  </si>
  <si>
    <t>-648714267</t>
  </si>
  <si>
    <t>Izolace podlahy pod dlažbu těsnícími izolačními pásy vnější roh</t>
  </si>
  <si>
    <t>"307m" 1</t>
  </si>
  <si>
    <t>"308m"1</t>
  </si>
  <si>
    <t>"310m" 1</t>
  </si>
  <si>
    <t>206</t>
  </si>
  <si>
    <t>998771103</t>
  </si>
  <si>
    <t>Přesun hmot tonážní pro podlahy z dlaždic v objektech v přes 12 do 24 m</t>
  </si>
  <si>
    <t>1596416074</t>
  </si>
  <si>
    <t>Přesun hmot pro podlahy z dlaždic stanovený z hmotnosti přesunovaného materiálu vodorovná dopravní vzdálenost do 50 m v objektech výšky přes 12 do 24 m</t>
  </si>
  <si>
    <t>776</t>
  </si>
  <si>
    <t>Podlahy povlakové</t>
  </si>
  <si>
    <t>207</t>
  </si>
  <si>
    <t>776201812</t>
  </si>
  <si>
    <t>Demontáž lepených povlakových podlah s podložkou ručně</t>
  </si>
  <si>
    <t>246555609</t>
  </si>
  <si>
    <t>Demontáž povlakových podlahovin lepených ručně s podložkou</t>
  </si>
  <si>
    <t>208</t>
  </si>
  <si>
    <t>776111116</t>
  </si>
  <si>
    <t>Odstranění zbytků lepidla z podkladu povlakových podlah broušením</t>
  </si>
  <si>
    <t>-847570847</t>
  </si>
  <si>
    <t>Příprava podkladu broušení podlah stávajícího podkladu pro odstranění lepidla (po starých krytinách)</t>
  </si>
  <si>
    <t>209</t>
  </si>
  <si>
    <t>776111311</t>
  </si>
  <si>
    <t>Vysátí podkladu povlakových podlah</t>
  </si>
  <si>
    <t>-32514804</t>
  </si>
  <si>
    <t>Příprava podkladu vysátí podlah</t>
  </si>
  <si>
    <t>"301m" 44,75</t>
  </si>
  <si>
    <t>"304m" 84,50</t>
  </si>
  <si>
    <t>"305m" 22,87</t>
  </si>
  <si>
    <t>"312m" 12,90</t>
  </si>
  <si>
    <t>"313m" 18,24</t>
  </si>
  <si>
    <t>"314m" 18,67</t>
  </si>
  <si>
    <t>"315m" 15,44</t>
  </si>
  <si>
    <t>"316m" 15,44</t>
  </si>
  <si>
    <t>"317m" 15,15</t>
  </si>
  <si>
    <t>"320m" 14,02</t>
  </si>
  <si>
    <t>"321m" 13,95</t>
  </si>
  <si>
    <t>"322m" 11,52</t>
  </si>
  <si>
    <t>"323m" 12,59</t>
  </si>
  <si>
    <t>"324m" 14,68</t>
  </si>
  <si>
    <t>"325m" 10,00</t>
  </si>
  <si>
    <t>"326m" 31,00</t>
  </si>
  <si>
    <t>"408m" 61,80</t>
  </si>
  <si>
    <t>"414m" 24,40</t>
  </si>
  <si>
    <t>"415m" 21,73</t>
  </si>
  <si>
    <t>"416m" 23,45</t>
  </si>
  <si>
    <t>"417m" 17,10</t>
  </si>
  <si>
    <t>"418m" 16,67</t>
  </si>
  <si>
    <t>"419m" 4,00</t>
  </si>
  <si>
    <t>"420m" 4,00</t>
  </si>
  <si>
    <t>"421m" 18,24</t>
  </si>
  <si>
    <t>"422m" 18,67</t>
  </si>
  <si>
    <t>"423m" 15,44</t>
  </si>
  <si>
    <t>"424m" 15,44</t>
  </si>
  <si>
    <t>"425m" 15,15</t>
  </si>
  <si>
    <t>"426m" 14,75</t>
  </si>
  <si>
    <t>"427m" 12,75</t>
  </si>
  <si>
    <t>"428m" 27,02</t>
  </si>
  <si>
    <t>"429m" 43,25</t>
  </si>
  <si>
    <t>210</t>
  </si>
  <si>
    <t>776121112</t>
  </si>
  <si>
    <t>Vodou ředitelná penetrace savého podkladu povlakových podlah</t>
  </si>
  <si>
    <t>739558817</t>
  </si>
  <si>
    <t>Příprava podkladu penetrace vodou ředitelná podlah</t>
  </si>
  <si>
    <t>211</t>
  </si>
  <si>
    <t>776141112</t>
  </si>
  <si>
    <t>Vyrovnání podkladu povlakových podlah stěrkou pevnosti 20 MPa tl přes 3 do 5 mm</t>
  </si>
  <si>
    <t>232427978</t>
  </si>
  <si>
    <t>Příprava podkladu vyrovnání samonivelační stěrkou podlah min.pevnosti 20 MPa, tloušťky přes 3 do 5 mm</t>
  </si>
  <si>
    <t>212</t>
  </si>
  <si>
    <t>776221111</t>
  </si>
  <si>
    <t>Lepení pásů z PVC standardním lepidlem</t>
  </si>
  <si>
    <t>866201827</t>
  </si>
  <si>
    <t>Montáž podlahovin z PVC lepením standardním lepidlem z pásů standardních</t>
  </si>
  <si>
    <t>213</t>
  </si>
  <si>
    <t>2841228.R.1</t>
  </si>
  <si>
    <t>krytina podlahová PVC zátěžové</t>
  </si>
  <si>
    <t>988962814</t>
  </si>
  <si>
    <t>krytina podlahová heterogenní tl 2mm</t>
  </si>
  <si>
    <t>709,58*1,1 'Přepočtené koeficientem množství</t>
  </si>
  <si>
    <t>214</t>
  </si>
  <si>
    <t>776411111</t>
  </si>
  <si>
    <t>Montáž obvodových soklíků výšky do 80 mm</t>
  </si>
  <si>
    <t>1179205826</t>
  </si>
  <si>
    <t>Montáž soklíků lepením obvodových, výšky do 80 mm</t>
  </si>
  <si>
    <t>215</t>
  </si>
  <si>
    <t>28411009</t>
  </si>
  <si>
    <t>lišta soklová PVC 18x80mm</t>
  </si>
  <si>
    <t>564143203</t>
  </si>
  <si>
    <t>291,37*1,02 'Přepočtené koeficientem množství</t>
  </si>
  <si>
    <t>216</t>
  </si>
  <si>
    <t>998776103</t>
  </si>
  <si>
    <t>Přesun hmot tonážní pro podlahy povlakové v objektech v přes 12 do 24 m</t>
  </si>
  <si>
    <t>-399153667</t>
  </si>
  <si>
    <t xml:space="preserve">Přesun hmot pro podlahy povlakové  stanovený z hmotnosti přesunovaného materiálu vodorovná dopravní vzdálenost do 50 m v objektech výšky přes 12 do 24 m</t>
  </si>
  <si>
    <t>781</t>
  </si>
  <si>
    <t>Dokončovací práce - obklady</t>
  </si>
  <si>
    <t>217</t>
  </si>
  <si>
    <t>781111011</t>
  </si>
  <si>
    <t>Ometení (oprášení) stěny při přípravě podkladu</t>
  </si>
  <si>
    <t>-1244685691</t>
  </si>
  <si>
    <t>Příprava podkladu před provedením obkladu oprášení (ometení) stěny</t>
  </si>
  <si>
    <t>218</t>
  </si>
  <si>
    <t>781121011</t>
  </si>
  <si>
    <t>Nátěr penetrační na stěnu</t>
  </si>
  <si>
    <t>-1383013528</t>
  </si>
  <si>
    <t>Příprava podkladu před provedením obkladu nátěr penetrační na stěnu</t>
  </si>
  <si>
    <t>219</t>
  </si>
  <si>
    <t>781131112</t>
  </si>
  <si>
    <t>Izolace pod obklad nátěrem nebo stěrkou ve dvou vrstvách</t>
  </si>
  <si>
    <t>1637205808</t>
  </si>
  <si>
    <t>Izolace stěny pod obklad izolace nátěrem nebo stěrkou ve dvou vrstvách</t>
  </si>
  <si>
    <t>"304m" "za umyvadlem" 1,6*1,5</t>
  </si>
  <si>
    <t>"306m" 6,85*0,3</t>
  </si>
  <si>
    <t>"307m" 2,475*1,5+1,575*0,3</t>
  </si>
  <si>
    <t>"308m" 3,6*0,3</t>
  </si>
  <si>
    <t>"309m" 2,525*1,5+1,525*0,3</t>
  </si>
  <si>
    <t>"310m" 3,6*0,3</t>
  </si>
  <si>
    <t>"311m" 1*1,5+7,5*0,3</t>
  </si>
  <si>
    <t>"318m" 2,8*1,5 + 1,3*0,3</t>
  </si>
  <si>
    <t>"319m" 2,8*1,5 + 1,3*0,3</t>
  </si>
  <si>
    <t>"320m" "za kuch. koutem" 3,76*1,5</t>
  </si>
  <si>
    <t>"409m" 2,81*1,5 + 5,99*0,3</t>
  </si>
  <si>
    <t>"410m" 2,81*1,5 + 5,99*0,3</t>
  </si>
  <si>
    <t>"411m" 2*2,0 +4,3*1,5</t>
  </si>
  <si>
    <t>"412m" 6,1*0,3</t>
  </si>
  <si>
    <t>"413m" 2*1,5 + 6,25*0,3</t>
  </si>
  <si>
    <t>"426m" 2*1,5 + 6,25*0,3</t>
  </si>
  <si>
    <t>"428m" "za kuch. koutem" 3,73*1,5</t>
  </si>
  <si>
    <t>"430m" 3,62*2,1+2,93*1,5</t>
  </si>
  <si>
    <t>220</t>
  </si>
  <si>
    <t>781131232</t>
  </si>
  <si>
    <t>Izolace pod obklad těsnícími pásy pro styčné nebo dilatační spáry</t>
  </si>
  <si>
    <t>-570773386</t>
  </si>
  <si>
    <t>Izolace stěny pod obklad izolace těsnícími izolačními pásy pro styčné nebo dilatační spáry</t>
  </si>
  <si>
    <t>"411m" 2,0</t>
  </si>
  <si>
    <t>"430m" 2,0</t>
  </si>
  <si>
    <t>221</t>
  </si>
  <si>
    <t>781474112</t>
  </si>
  <si>
    <t>Montáž obkladů vnitřních keramických hladkých přes 9 do 12 ks/m2 lepených flexibilním lepidlem</t>
  </si>
  <si>
    <t>1777457053</t>
  </si>
  <si>
    <t>Montáž obkladů vnitřních stěn z dlaždic keramických lepených flexibilním lepidlem maloformátových hladkých přes 9 do 12 ks/m2</t>
  </si>
  <si>
    <t>"za umyvadlem" 1,6*1,5</t>
  </si>
  <si>
    <t>7,75*2-0,9*2,02</t>
  </si>
  <si>
    <t>5,65*2-(0,8*2)*2</t>
  </si>
  <si>
    <t>4,4*2-(0,8*2)*2</t>
  </si>
  <si>
    <t>4,4*2-0,8*2</t>
  </si>
  <si>
    <t>9,5*2-1*2</t>
  </si>
  <si>
    <t>11,45*2-(0,9*2)*2</t>
  </si>
  <si>
    <t>"za kuch. koutem" 3,76*1,5</t>
  </si>
  <si>
    <t>8,8*2</t>
  </si>
  <si>
    <t>6,3*2</t>
  </si>
  <si>
    <t>6,1*2</t>
  </si>
  <si>
    <t>8,25*2</t>
  </si>
  <si>
    <t>"za kuch. koutem" 3,84*1,5</t>
  </si>
  <si>
    <t>"za kuch. koutem" 3,73*1,5</t>
  </si>
  <si>
    <t>6,55*2</t>
  </si>
  <si>
    <t>222</t>
  </si>
  <si>
    <t>59761026</t>
  </si>
  <si>
    <t>obklad keramický hladký do 12ks/m2</t>
  </si>
  <si>
    <t>563476190</t>
  </si>
  <si>
    <t>207,277*1,1 'Přepočtené koeficientem množství</t>
  </si>
  <si>
    <t>223</t>
  </si>
  <si>
    <t>998781103</t>
  </si>
  <si>
    <t>Přesun hmot tonážní pro obklady keramické v objektech v přes 12 do 24 m</t>
  </si>
  <si>
    <t>-2013160349</t>
  </si>
  <si>
    <t xml:space="preserve">Přesun hmot pro obklady keramické  stanovený z hmotnosti přesunovaného materiálu vodorovná dopravní vzdálenost do 50 m v objektech výšky přes 12 do 24 m</t>
  </si>
  <si>
    <t>783</t>
  </si>
  <si>
    <t>Dokončovací práce - nátěry</t>
  </si>
  <si>
    <t>224</t>
  </si>
  <si>
    <t>783213111</t>
  </si>
  <si>
    <t>Napouštěcí jednonásobný syntetický biocidní nátěr tesařských konstrukcí zabudovaných do konstrukce</t>
  </si>
  <si>
    <t>2063802210</t>
  </si>
  <si>
    <t>Preventivní napouštěcí nátěr tesařských prvků proti dřevokazným houbám, hmyzu a plísním zabudovaných do konstrukce jednonásobný syntetický</t>
  </si>
  <si>
    <t>225</t>
  </si>
  <si>
    <t>78323710.R.1</t>
  </si>
  <si>
    <t>Krycí nátěr ochrana proti povětrnostním vlivůma UV</t>
  </si>
  <si>
    <t>211179387</t>
  </si>
  <si>
    <t>784</t>
  </si>
  <si>
    <t>Dokončovací práce - malby a tapety</t>
  </si>
  <si>
    <t>226</t>
  </si>
  <si>
    <t>784181101</t>
  </si>
  <si>
    <t>Základní akrylátová jednonásobná bezbarvá penetrace podkladu v místnostech v do 3,80 m</t>
  </si>
  <si>
    <t>-11653728</t>
  </si>
  <si>
    <t>Penetrace podkladu jednonásobná základní akrylátová bezbarvá v místnostech výšky do 3,80 m</t>
  </si>
  <si>
    <t>227</t>
  </si>
  <si>
    <t>784221101</t>
  </si>
  <si>
    <t>Dvojnásobné bílé malby ze směsí za sucha dobře otěruvzdorných v místnostech do 3,80 m</t>
  </si>
  <si>
    <t>-381964276</t>
  </si>
  <si>
    <t>Malby z malířských směsí otěruvzdorných za sucha dvojnásobné, bílé za sucha otěruvzdorné dobře v místnostech výšky do 3,80 m</t>
  </si>
  <si>
    <t>omítky</t>
  </si>
  <si>
    <t>1012,562</t>
  </si>
  <si>
    <t>sdk příčky</t>
  </si>
  <si>
    <t>754,647*2</t>
  </si>
  <si>
    <t>sdk podhledy</t>
  </si>
  <si>
    <t>137,480+45,360</t>
  </si>
  <si>
    <t>odečet obkladů</t>
  </si>
  <si>
    <t>-207,277</t>
  </si>
  <si>
    <t>786</t>
  </si>
  <si>
    <t>Dokončovací práce - čalounické úpravy</t>
  </si>
  <si>
    <t>228</t>
  </si>
  <si>
    <t>786624111</t>
  </si>
  <si>
    <t>Montáž lamelové žaluzie do oken zdvojených dřevěných otevíravých, sklápěcích a vyklápěcích</t>
  </si>
  <si>
    <t>845837754</t>
  </si>
  <si>
    <t xml:space="preserve">Montáž zastiňujících žaluzií  lamelových do oken zdvojených otevíravých, sklápěcích nebo vyklápěcích dřevěných</t>
  </si>
  <si>
    <t>O1</t>
  </si>
  <si>
    <t>2,1*2,0*31</t>
  </si>
  <si>
    <t>O2</t>
  </si>
  <si>
    <t>2,1*1,0*1</t>
  </si>
  <si>
    <t>229</t>
  </si>
  <si>
    <t>55346200</t>
  </si>
  <si>
    <t>žaluzie horizontální interiérové</t>
  </si>
  <si>
    <t>-518249491</t>
  </si>
  <si>
    <t>230</t>
  </si>
  <si>
    <t>998786103</t>
  </si>
  <si>
    <t>Přesun hmot tonážní pro stínění a čalounické úpravy v objektech v přes 12 do 24 m</t>
  </si>
  <si>
    <t>-1153280307</t>
  </si>
  <si>
    <t>Přesun hmot pro stínění a čalounické úpravy stanovený z hmotnosti přesunovaného materiálu vodorovná dopravní vzdálenost do 50 m v objektech výšky (hloubky) přes 12 do 24 m</t>
  </si>
  <si>
    <t>VRN</t>
  </si>
  <si>
    <t>Vedlejší rozpočtové náklady</t>
  </si>
  <si>
    <t>VRN3</t>
  </si>
  <si>
    <t>Zařízení staveniště</t>
  </si>
  <si>
    <t>231</t>
  </si>
  <si>
    <t>03000.R.1000</t>
  </si>
  <si>
    <t>Zařízení staveniště 65 m2 - oplocení, 2x stavební buňka, 4x mobilní WC, deponie materiálu</t>
  </si>
  <si>
    <t>kpl</t>
  </si>
  <si>
    <t>1024</t>
  </si>
  <si>
    <t>2080815666</t>
  </si>
  <si>
    <t>232</t>
  </si>
  <si>
    <t>0300010.R.4</t>
  </si>
  <si>
    <t>Pasportizace stávajícího objektu a okolních objektů před zahájením stavebních prací</t>
  </si>
  <si>
    <t>-312402838</t>
  </si>
  <si>
    <t>233</t>
  </si>
  <si>
    <t>0300010.R.10</t>
  </si>
  <si>
    <t xml:space="preserve">Územní vlivy, zábory, DIO a DIR </t>
  </si>
  <si>
    <t>-678846299</t>
  </si>
  <si>
    <t>Staveniště uprostřed areálu nemocnice, zábory veřejných ploch v průběhu stavby včetně zajištění všech potřebných povolení, úpravy v dopravě včetně zajištění povolení dopravně-inženýrských opatření.
Každodenní úklid veřejných prostor</t>
  </si>
  <si>
    <t>234</t>
  </si>
  <si>
    <t>0300010.R.11</t>
  </si>
  <si>
    <t>Provozní vlivy</t>
  </si>
  <si>
    <t>1331909957</t>
  </si>
  <si>
    <t xml:space="preserve">Práce v části budovy s navazujícím provozem, zajištění provizorních a ochranných opatření, aby nedošlo k narušení provozu nemocnice, omezení hlučných a prašných prací v pracovní době, zohlednění polohy stavby v centru areálu nemocnice
</t>
  </si>
  <si>
    <t>235</t>
  </si>
  <si>
    <t>0300010.R.12</t>
  </si>
  <si>
    <t xml:space="preserve">Kolaudační inženýring </t>
  </si>
  <si>
    <t>693860653</t>
  </si>
  <si>
    <t>Práce související s povolení předčasného užívaní stavby (zkušební provoz) a následně s vydáním kolaudačního rozhodnutí</t>
  </si>
  <si>
    <t>236</t>
  </si>
  <si>
    <t>0300010.R.13</t>
  </si>
  <si>
    <t xml:space="preserve">Koordinační činnost, řízení projektu </t>
  </si>
  <si>
    <t>591254215</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</si>
  <si>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</si>
  <si>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237</t>
  </si>
  <si>
    <t>0300010.R.2</t>
  </si>
  <si>
    <t>Geodetické práce při provádění stavby</t>
  </si>
  <si>
    <t>-900169109</t>
  </si>
  <si>
    <t xml:space="preserve">
Práce potřebné dodavatelem pro realizaci díla, vč. konečného zaměření dokončeného stavu a vypracování geometrického plánu</t>
  </si>
  <si>
    <t>238</t>
  </si>
  <si>
    <t>0300010.R.3</t>
  </si>
  <si>
    <t>Dokumentace výrobní a dílenská, technologické postupy</t>
  </si>
  <si>
    <t>10691129</t>
  </si>
  <si>
    <t>Veškerá dokumentace potřebná pro realizaci, schvalovací procesy, vzorkování apod.</t>
  </si>
  <si>
    <t>239</t>
  </si>
  <si>
    <t>0300010.R.6</t>
  </si>
  <si>
    <t xml:space="preserve">Zkoušky a ostatní měření </t>
  </si>
  <si>
    <t>-1181156833</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</si>
  <si>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</si>
  <si>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240</t>
  </si>
  <si>
    <t>0300010.R.7</t>
  </si>
  <si>
    <t xml:space="preserve">Kompletační a koordinační činnost </t>
  </si>
  <si>
    <t>-313854958</t>
  </si>
  <si>
    <t>Zajištění součinnosti a všech potřebných dokladů při uvádění do provozu a kolaudace, případně pro zkušební provoz</t>
  </si>
  <si>
    <t>241</t>
  </si>
  <si>
    <t>0300010.R.8</t>
  </si>
  <si>
    <t xml:space="preserve">Provozní dokumentace včetně provozního řádu </t>
  </si>
  <si>
    <t>171692717</t>
  </si>
  <si>
    <t>D.1.1b - Sanace - vlhkostní poruchy suterénní stěny</t>
  </si>
  <si>
    <t>ing. David Vyleťal</t>
  </si>
  <si>
    <t>Petr Garček</t>
  </si>
  <si>
    <t xml:space="preserve">    1 - Zemní práce</t>
  </si>
  <si>
    <t xml:space="preserve">    2 - Zakládání</t>
  </si>
  <si>
    <t xml:space="preserve">    5 - Komunikace pozemní</t>
  </si>
  <si>
    <t xml:space="preserve">    711 - Izolace proti vodě, vlhkosti a plynům</t>
  </si>
  <si>
    <t>Zemní práce</t>
  </si>
  <si>
    <t>113106023</t>
  </si>
  <si>
    <t>Rozebrání dlažeb při překopech komunikací pro pěší ze zámkové dlažby ručně</t>
  </si>
  <si>
    <t>1080394582</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</si>
  <si>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</si>
  <si>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1,5*(6,25+4,45+12,025)</t>
  </si>
  <si>
    <t>131251201</t>
  </si>
  <si>
    <t>Hloubení jam zapažených v hornině třídy těžitelnosti I skupiny 3 objem do 20 m3 strojně</t>
  </si>
  <si>
    <t>-894464281</t>
  </si>
  <si>
    <t>Hloubení zapažených jam a zářezů strojně s urovnáním dna do předepsaného profilu a spádu v hornině třídy těžitelnosti I skupiny 3 do 20 m3</t>
  </si>
  <si>
    <t>7*22,725*1,5</t>
  </si>
  <si>
    <t>171111103</t>
  </si>
  <si>
    <t>Uložení sypaniny z hornin soudržných do násypů zhutněných ručně</t>
  </si>
  <si>
    <t>-1593389804</t>
  </si>
  <si>
    <t>Uložení sypanin do násypů ručně s rozprostřením sypaniny ve vrstvách a s hrubým urovnáním zhutněných z hornin soudržných jakékoliv třídy těžitelnosti</t>
  </si>
  <si>
    <t>Zakládání</t>
  </si>
  <si>
    <t>212750101</t>
  </si>
  <si>
    <t>Trativod z drenážních trubek PVC-U SN 4 perforace 360° včetně lože otevřený výkop DN 100 pro budovy plocha pro vtékání vody min. 80 cm2/m</t>
  </si>
  <si>
    <t>-1875407464</t>
  </si>
  <si>
    <t>Trativody z drenážních a melioračních trubek pro budovy se zřízením štěrkového lože pod trubky a s jejich obsypem v otevřeném výkopu trubka tyčová PVC-U plocha pro vtékání vody min. 80 cm2/m SN 4 celoperforovaná 360° DN 100</t>
  </si>
  <si>
    <t>Komunikace pozemní</t>
  </si>
  <si>
    <t>596211110</t>
  </si>
  <si>
    <t>Kladení zámkové dlažby komunikací pro pěší ručně tl 60 mm skupiny A pl do 50 m2</t>
  </si>
  <si>
    <t>1282273436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</si>
  <si>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</si>
  <si>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1,5*22,725</t>
  </si>
  <si>
    <t>622135002</t>
  </si>
  <si>
    <t>Vyrovnání podkladu vnějších stěn maltou cementovou tl do 10 mm</t>
  </si>
  <si>
    <t>195925780</t>
  </si>
  <si>
    <t>Vyrovnání nerovností podkladu vnějších omítaných ploch maltou, tloušťky do 10 mm cementovou stěn</t>
  </si>
  <si>
    <t>7*22,725</t>
  </si>
  <si>
    <t>622135092</t>
  </si>
  <si>
    <t>Příplatek k vyrovnání vnějších stěn maltou cementovou za každých dalších 5 mm tl</t>
  </si>
  <si>
    <t>-1502184889</t>
  </si>
  <si>
    <t>Vyrovnání nerovností podkladu vnějších omítaných ploch tmelem, tloušťky do 2 mm Příplatek k ceně za každých dalších 5 mm tloušťky podkladní vrstvy přes 10 mm maltou cementovou stěn</t>
  </si>
  <si>
    <t>629995101</t>
  </si>
  <si>
    <t>Očištění vnějších ploch tlakovou vodou</t>
  </si>
  <si>
    <t>787748748</t>
  </si>
  <si>
    <t>Očištění vnějších ploch tlakovou vodou omytím</t>
  </si>
  <si>
    <t>631311124</t>
  </si>
  <si>
    <t>Mazanina tl přes 80 do 120 mm z betonu prostého bez zvýšených nároků na prostředí tř. C 16/20</t>
  </si>
  <si>
    <t>-956625237</t>
  </si>
  <si>
    <t>Mazanina z betonu prostého bez zvýšených nároků na prostředí tl. přes 80 do 120 mm tř. C 16/20</t>
  </si>
  <si>
    <t>0,5*0,15*22,725</t>
  </si>
  <si>
    <t>998011001</t>
  </si>
  <si>
    <t>Přesun hmot pro budovy zděné v do 6 m</t>
  </si>
  <si>
    <t>-2121832198</t>
  </si>
  <si>
    <t>Přesun hmot pro budovy občanské výstavby, bydlení, výrobu a služby s nosnou svislou konstrukcí zděnou z cihel, tvárnic nebo kamene vodorovná dopravní vzdálenost do 100 m pro budovy výšky do 6 m</t>
  </si>
  <si>
    <t>711</t>
  </si>
  <si>
    <t>Izolace proti vodě, vlhkosti a plynům</t>
  </si>
  <si>
    <t>711112001</t>
  </si>
  <si>
    <t>Provedení izolace proti zemní vlhkosti svislé za studena nátěrem penetračním</t>
  </si>
  <si>
    <t>-156524085</t>
  </si>
  <si>
    <t>Provedení izolace proti zemní vlhkosti natěradly a tmely za studena na ploše svislé S nátěrem penetračním</t>
  </si>
  <si>
    <t>11163150</t>
  </si>
  <si>
    <t>lak penetrační asfaltový</t>
  </si>
  <si>
    <t>449509928</t>
  </si>
  <si>
    <t>7*22,725*0,00034 "Přepočtené koeficientem množství</t>
  </si>
  <si>
    <t>711142559</t>
  </si>
  <si>
    <t>Provedení izolace proti zemní vlhkosti pásy přitavením svislé NAIP</t>
  </si>
  <si>
    <t>278066336</t>
  </si>
  <si>
    <t>Provedení izolace proti zemní vlhkosti pásy přitavením NAIP na ploše svislé S</t>
  </si>
  <si>
    <t>2*7*22,725</t>
  </si>
  <si>
    <t>DEK.1010151880</t>
  </si>
  <si>
    <t>GLASTEK 40 SPECIAL MINERAL (role/7,5m2)</t>
  </si>
  <si>
    <t>704879527</t>
  </si>
  <si>
    <t>14*22,725*1,221 "Přepočtené koeficientem množství</t>
  </si>
  <si>
    <t>711161212</t>
  </si>
  <si>
    <t>Izolace proti zemní vlhkosti nopovou fólií svislá, nopek v 8,0 mm, tl do 0,6 mm</t>
  </si>
  <si>
    <t>108827190</t>
  </si>
  <si>
    <t>Izolace proti zemní vlhkosti a beztlakové vodě nopovými fóliemi na ploše svislé S vrstva ochranná, odvětrávací a drenážní výška nopku 8,0 mm, tl. fólie do 0,6 mm</t>
  </si>
  <si>
    <t>711491272</t>
  </si>
  <si>
    <t>Provedení doplňků izolace proti vodě na ploše svislé z textilií vrstva ochranná</t>
  </si>
  <si>
    <t>-464204207</t>
  </si>
  <si>
    <t>Provedení doplňků izolace proti vodě textilií na ploše svislé S vrstva ochranná</t>
  </si>
  <si>
    <t>3,11*22,725</t>
  </si>
  <si>
    <t>69311080</t>
  </si>
  <si>
    <t>geotextilie netkaná separační, ochranná, filtrační, drenážní PES 200g/m2</t>
  </si>
  <si>
    <t>-553582265</t>
  </si>
  <si>
    <t>3,14*22,725*1,05 "Přepočtené koeficientem množství</t>
  </si>
  <si>
    <t>998711101</t>
  </si>
  <si>
    <t>Přesun hmot tonážní pro izolace proti vodě, vlhkosti a plynům v objektech v do 6 m</t>
  </si>
  <si>
    <t>-1294579965</t>
  </si>
  <si>
    <t>Přesun hmot pro izolace proti vodě, vlhkosti a plynům stanovený z hmotnosti přesunovaného materiálu vodorovná dopravní vzdálenost do 50 m v objektech výšky do 6 m</t>
  </si>
  <si>
    <t>713131141</t>
  </si>
  <si>
    <t>Montáž izolace tepelné stěn a základů lepením celoplošně rohoží, pásů, dílců, desek</t>
  </si>
  <si>
    <t>1787844602</t>
  </si>
  <si>
    <t>Montáž tepelné izolace stěn rohožemi, pásy, deskami, dílci, bloky (izolační materiál ve specifikaci) lepením celoplošně</t>
  </si>
  <si>
    <t>3*22,725</t>
  </si>
  <si>
    <t>28376456</t>
  </si>
  <si>
    <t>deska XPS hrana polodrážková a hladký povrch 500kPa tl 80mm</t>
  </si>
  <si>
    <t>-1383459024</t>
  </si>
  <si>
    <t>3*22,725*1,1 "Přepočtené koeficientem množství</t>
  </si>
  <si>
    <t>998713101</t>
  </si>
  <si>
    <t>Přesun hmot tonážní pro izolace tepelné v objektech v do 6 m</t>
  </si>
  <si>
    <t>100479956</t>
  </si>
  <si>
    <t>Přesun hmot pro izolace tepelné stanovený z hmotnosti přesunovaného materiálu vodorovná dopravní vzdálenost do 50 m v objektech výšky do 6 m</t>
  </si>
  <si>
    <t>D.1.4.A - Vytápění</t>
  </si>
  <si>
    <t>PSV - PSV</t>
  </si>
  <si>
    <t xml:space="preserve">    730 - Ústřední vytápění</t>
  </si>
  <si>
    <t xml:space="preserve">      730.1 - Potrubí vč. tvarovek, montáže, dodávky a příslušenství</t>
  </si>
  <si>
    <t xml:space="preserve">      730.2 - Izolace potrubí vč. tvarovek, montáže, dodváky a příslušenství</t>
  </si>
  <si>
    <t xml:space="preserve">      730.3 - Otopná tělesa vč. montáže, dodávky a příslušenství</t>
  </si>
  <si>
    <t xml:space="preserve">      730.4 - Armatury pro připojení otopných těles vč. dodávky, montáže a příslušenství</t>
  </si>
  <si>
    <t xml:space="preserve">      730.5 - Armatury vč. dodávky, montáže a příslušenství</t>
  </si>
  <si>
    <t xml:space="preserve">    OST - Ostatní</t>
  </si>
  <si>
    <t>730</t>
  </si>
  <si>
    <t>Ústřední vytápění</t>
  </si>
  <si>
    <t>730.1</t>
  </si>
  <si>
    <t>Potrubí vč. tvarovek, montáže, dodávky a příslušenství</t>
  </si>
  <si>
    <t>733223102</t>
  </si>
  <si>
    <t>Potrubí měděné tvrdé spojované měkkým pájením D 15x1 mm</t>
  </si>
  <si>
    <t>658070936</t>
  </si>
  <si>
    <t>Potrubí z trubek měděných tvrdých spojovaných měkkým pájením Ø 15/1</t>
  </si>
  <si>
    <t>733223103</t>
  </si>
  <si>
    <t>Potrubí měděné tvrdé spojované měkkým pájením D 18x1 mm</t>
  </si>
  <si>
    <t>-828849036</t>
  </si>
  <si>
    <t>Potrubí z trubek měděných tvrdých spojovaných měkkým pájením Ø 18/1</t>
  </si>
  <si>
    <t>733223104</t>
  </si>
  <si>
    <t>Potrubí měděné tvrdé spojované měkkým pájením D 22x1 mm</t>
  </si>
  <si>
    <t>-2065254454</t>
  </si>
  <si>
    <t>Potrubí z trubek měděných tvrdých spojovaných měkkým pájením Ø 22/1</t>
  </si>
  <si>
    <t>733223105</t>
  </si>
  <si>
    <t>Potrubí měděné tvrdé spojované měkkým pájením D 28x1,5 mm</t>
  </si>
  <si>
    <t>2133858940</t>
  </si>
  <si>
    <t>Potrubí z trubek měděných tvrdých spojovaných měkkým pájením Ø 28/1,5</t>
  </si>
  <si>
    <t>733223106</t>
  </si>
  <si>
    <t>Potrubí měděné tvrdé spojované měkkým pájením D 35x1,5 mm</t>
  </si>
  <si>
    <t>-114306968</t>
  </si>
  <si>
    <t>Potrubí z trubek měděných tvrdých spojovaných měkkým pájením Ø 35/1,5</t>
  </si>
  <si>
    <t>733223107</t>
  </si>
  <si>
    <t>Potrubí měděné tvrdé spojované měkkým pájením D 42x1,5 mm</t>
  </si>
  <si>
    <t>-1037894410</t>
  </si>
  <si>
    <t>Potrubí z trubek měděných tvrdých spojovaných měkkým pájením Ø 42/1,5</t>
  </si>
  <si>
    <t>730.2</t>
  </si>
  <si>
    <t>Izolace potrubí vč. tvarovek, montáže, dodváky a příslušenství</t>
  </si>
  <si>
    <t>733811231</t>
  </si>
  <si>
    <t>Ochrana potrubí ústředního vytápění termoizolačními trubicemi z PE tl přes 9 do 13 mm DN do 22 mm</t>
  </si>
  <si>
    <t>2137028876</t>
  </si>
  <si>
    <t>Ochrana potrubí termoizolačními trubicemi z pěnového polyetylenu PE přilepenými v příčných a podélných spojích, tloušťky izolace přes 9 do 13 mm, vnitřního průměru izolace DN do 22 mm</t>
  </si>
  <si>
    <t>733811252</t>
  </si>
  <si>
    <t>Ochrana potrubí ústředního vytápění termoizolačními trubicemi z PE tl přes 20 do 25 mm DN přes 32 do 45 mm</t>
  </si>
  <si>
    <t>746132401</t>
  </si>
  <si>
    <t>Ochrana potrubí termoizolačními trubicemi z pěnového polyetylenu PE přilepenými v příčných a podélných spojích, tloušťky izolace přes 20 do 25 mm, vnitřního průměru izolace DN přes 22 do 45 mm</t>
  </si>
  <si>
    <t>730.3</t>
  </si>
  <si>
    <t>Otopná tělesa vč. montáže, dodávky a příslušenství</t>
  </si>
  <si>
    <t>735151471</t>
  </si>
  <si>
    <t>Otopné těleso panelové dvoudeskové 1 přídavná přestupní plocha výška/délka 600/400 mm výkon 515 W</t>
  </si>
  <si>
    <t>-2073350433</t>
  </si>
  <si>
    <t>Otopná tělesa panelová dvoudesková PN 1,0 MPa, T do 110°C s jednou přídavnou přestupní plochou výšky tělesa 600 mm stavební délky / výkonu 400 mm / 515 W</t>
  </si>
  <si>
    <t>735151474</t>
  </si>
  <si>
    <t>Otopné těleso panelové dvoudeskové 1 přídavná přestupní plocha výška/délka 600/700 mm výkon 902 W</t>
  </si>
  <si>
    <t>685056298</t>
  </si>
  <si>
    <t>Otopná tělesa panelová dvoudesková PN 1,0 MPa, T do 110°C s jednou přídavnou přestupní plochou výšky tělesa 600 mm stavební délky / výkonu 700 mm / 902 W</t>
  </si>
  <si>
    <t>735151475</t>
  </si>
  <si>
    <t>Otopné těleso panelové dvoudeskové 1 přídavná přestupní plocha výška/délka 600/800 mm výkon 1030 W</t>
  </si>
  <si>
    <t>-684890257</t>
  </si>
  <si>
    <t>Otopná tělesa panelová dvoudesková PN 1,0 MPa, T do 110°C s jednou přídavnou přestupní plochou výšky tělesa 600 mm stavební délky / výkonu 800 mm / 1030 W</t>
  </si>
  <si>
    <t>735151476</t>
  </si>
  <si>
    <t>Otopné těleso panelové dvoudeskové 1 přídavná přestupní plocha výška/délka 600/900 mm výkon 1159 W</t>
  </si>
  <si>
    <t>1589303754</t>
  </si>
  <si>
    <t>Otopná tělesa panelová dvoudesková PN 1,0 MPa, T do 110°C s jednou přídavnou přestupní plochou výšky tělesa 600 mm stavební délky / výkonu 900 mm / 1159 W</t>
  </si>
  <si>
    <t>735151477</t>
  </si>
  <si>
    <t>Otopné těleso panelové dvoudeskové 1 přídavná přestupní plocha výška/délka 600/1000 mm výkon 1288 W</t>
  </si>
  <si>
    <t>-318114537</t>
  </si>
  <si>
    <t>Otopná tělesa panelová dvoudesková PN 1,0 MPa, T do 110°C s jednou přídavnou přestupní plochou výšky tělesa 600 mm stavební délky / výkonu 1000 mm / 1288 W</t>
  </si>
  <si>
    <t>735151478</t>
  </si>
  <si>
    <t>Otopné těleso panelové dvoudeskové 1 přídavná přestupní plocha výška/délka 600/1100 mm výkon 1417 W</t>
  </si>
  <si>
    <t>1063070997</t>
  </si>
  <si>
    <t>Otopná tělesa panelová dvoudesková PN 1,0 MPa, T do 110°C s jednou přídavnou přestupní plochou výšky tělesa 600 mm stavební délky / výkonu 1100 mm / 1417 W</t>
  </si>
  <si>
    <t>735151571</t>
  </si>
  <si>
    <t>Otopné těleso panelové dvoudeskové 2 přídavné přestupní plochy výška/délka 600/400 mm výkon 672 W</t>
  </si>
  <si>
    <t>-1886237206</t>
  </si>
  <si>
    <t>Otopná tělesa panelová dvoudesková PN 1,0 MPa, T do 110°C se dvěma přídavnými přestupními plochami výšky tělesa 600 mm stavební délky / výkonu 400 mm / 672 W</t>
  </si>
  <si>
    <t>735151576</t>
  </si>
  <si>
    <t>Otopné těleso panelové dvoudeskové 2 přídavné přestupní plochy výška/délka 600/900 mm výkon 1511 W</t>
  </si>
  <si>
    <t>754719707</t>
  </si>
  <si>
    <t>Otopná tělesa panelová dvoudesková PN 1,0 MPa, T do 110°C se dvěma přídavnými přestupními plochami výšky tělesa 600 mm stavební délky / výkonu 900 mm / 1511 W</t>
  </si>
  <si>
    <t>735151578</t>
  </si>
  <si>
    <t>Otopné těleso panelové dvoudeskové 2 přídavné přestupní plochy výška/délka 600/1100 mm výkon 1847 W</t>
  </si>
  <si>
    <t>-24004393</t>
  </si>
  <si>
    <t>Otopná tělesa panelová dvoudesková PN 1,0 MPa, T do 110°C se dvěma přídavnými přestupními plochami výšky tělesa 600 mm stavební délky / výkonu 1100 mm / 1847 W</t>
  </si>
  <si>
    <t>735151579</t>
  </si>
  <si>
    <t>Otopné těleso panelové dvoudeskové 2 přídavné přestupní plochy výška/délka 600/1200 mm výkon 2015 W</t>
  </si>
  <si>
    <t>221775197</t>
  </si>
  <si>
    <t>Otopná tělesa panelová dvoudesková PN 1,0 MPa, T do 110°C se dvěma přídavnými přestupními plochami výšky tělesa 600 mm stavební délky / výkonu 1200 mm / 2015 W</t>
  </si>
  <si>
    <t>735151581</t>
  </si>
  <si>
    <t>Otopné těleso panelové dvoudeskové 2 přídavné přestupní plochy výška/délka 600/1600 mm výkon 2686 W</t>
  </si>
  <si>
    <t>1174591693</t>
  </si>
  <si>
    <t>Otopná tělesa panelová dvoudesková PN 1,0 MPa, T do 110°C se dvěma přídavnými přestupními plochami výšky tělesa 600 mm stavební délky / výkonu 1600 mm / 2686 W</t>
  </si>
  <si>
    <t>730.4</t>
  </si>
  <si>
    <t>Armatury pro připojení otopných těles vč. dodávky, montáže a příslušenství</t>
  </si>
  <si>
    <t>734109K1</t>
  </si>
  <si>
    <t>Připojovací armatura v roh. pro otopná tělesa DN15, vč. příslušenství</t>
  </si>
  <si>
    <t>1440657708</t>
  </si>
  <si>
    <t>734109K3</t>
  </si>
  <si>
    <t>TH - Termostatická hlavice</t>
  </si>
  <si>
    <t>1755815566</t>
  </si>
  <si>
    <t>734109K4</t>
  </si>
  <si>
    <t>Svěrné šroubení pro ocelové potrubí G1/2</t>
  </si>
  <si>
    <t>2097509110</t>
  </si>
  <si>
    <t>730.5</t>
  </si>
  <si>
    <t>Armatury vč. dodávky, montáže a příslušenství</t>
  </si>
  <si>
    <t>73242K1</t>
  </si>
  <si>
    <t>Teplovodní oběhové čerpadlo Q=2,9 m3/hod, h=5m</t>
  </si>
  <si>
    <t>-1107694324</t>
  </si>
  <si>
    <t>Teplovodní oběhové čerpadlo Q=1 m3/hod, h=4m</t>
  </si>
  <si>
    <t>734291246</t>
  </si>
  <si>
    <t>Filtr závitový přímý G 1 1/2 PN 16 do 130°C s vnitřními závity</t>
  </si>
  <si>
    <t>-1346498522</t>
  </si>
  <si>
    <t>Ostatní armatury filtry závitové PN 16 do 130°C přímé s vnitřními závity G 1 1/2</t>
  </si>
  <si>
    <t>734211120</t>
  </si>
  <si>
    <t>Ventil závitový odvzdušňovací G 1/2 PN 14 do 120°C automatický</t>
  </si>
  <si>
    <t>-986268110</t>
  </si>
  <si>
    <t>Ventily odvzdušňovací závitové automatické PN 14 do 120°C G 1/2</t>
  </si>
  <si>
    <t>734242416</t>
  </si>
  <si>
    <t>Ventil závitový zpětný přímý G 6/4 PN 16 do 110°C</t>
  </si>
  <si>
    <t>-1139714587</t>
  </si>
  <si>
    <t>Ventily zpětné závitové PN 16 do 110°C přímé G 6/4</t>
  </si>
  <si>
    <t>734291123</t>
  </si>
  <si>
    <t>Kohout plnící a vypouštěcí G 1/2 PN 10 do 90°C závitový</t>
  </si>
  <si>
    <t>-362198173</t>
  </si>
  <si>
    <t>Ostatní armatury kohouty plnicí a vypouštěcí PN 10 do 90°C G 1/2</t>
  </si>
  <si>
    <t>734292717</t>
  </si>
  <si>
    <t>Kohout kulový přímý G 1 1/2 PN 42 do 185°C vnitřní závit</t>
  </si>
  <si>
    <t>-1797741262</t>
  </si>
  <si>
    <t>Ostatní armatury kulové kohouty PN 42 do 185°C přímé vnitřní závit G 1 1/2</t>
  </si>
  <si>
    <t>73429K2</t>
  </si>
  <si>
    <t>Dvojcestný směšovací ventil DN 40</t>
  </si>
  <si>
    <t>1253874793</t>
  </si>
  <si>
    <t>734411101</t>
  </si>
  <si>
    <t>Teploměr technický s pevným stonkem a jímkou zadní připojení průměr 63 mm délky 50 mm</t>
  </si>
  <si>
    <t>-1186232104</t>
  </si>
  <si>
    <t>Teploměry technické s pevným stonkem a jímkou zadní připojení (axiální) průměr 63 mm délka stonku 50 mm</t>
  </si>
  <si>
    <t>734220103</t>
  </si>
  <si>
    <t>Ventil závitový regulační přímý G 5/4 PN 20 do 100°C vyvažovací</t>
  </si>
  <si>
    <t>181191153</t>
  </si>
  <si>
    <t>Ventily regulační závitové vyvažovací přímé PN 20 do 100°C G 5/4</t>
  </si>
  <si>
    <t>OST</t>
  </si>
  <si>
    <t>Ostatní</t>
  </si>
  <si>
    <t>998731201K1</t>
  </si>
  <si>
    <t xml:space="preserve">Přesun hmot pro vytápění  stanovený procentní sazbou (%) z ceny vodorovná dopravní vzdálenost do 50 m v objektech výšky do 6 m</t>
  </si>
  <si>
    <t>-580157677</t>
  </si>
  <si>
    <t>OST1</t>
  </si>
  <si>
    <t>Dokumentace skutečného provedení stavby</t>
  </si>
  <si>
    <t>631540416</t>
  </si>
  <si>
    <t>OST2</t>
  </si>
  <si>
    <t>Spojovací a kotevní materiál</t>
  </si>
  <si>
    <t>282097405</t>
  </si>
  <si>
    <t>OST3</t>
  </si>
  <si>
    <t>Zkouška v rámci montážních prací - Topná zkouška</t>
  </si>
  <si>
    <t>-589159672</t>
  </si>
  <si>
    <t>OST4</t>
  </si>
  <si>
    <t>Zkouška v rámci montážních prací - Tlaková zkouška</t>
  </si>
  <si>
    <t>1103669222</t>
  </si>
  <si>
    <t>OST5</t>
  </si>
  <si>
    <t>Stavební přípomoce</t>
  </si>
  <si>
    <t>1140024459</t>
  </si>
  <si>
    <t>Stavební přípomoce, režie, přesun hmot</t>
  </si>
  <si>
    <t>OST6</t>
  </si>
  <si>
    <t>Napojení na stávající přívodní potrubí</t>
  </si>
  <si>
    <t>1855096613</t>
  </si>
  <si>
    <t>Napojení na stávající potrubí</t>
  </si>
  <si>
    <t>OST12</t>
  </si>
  <si>
    <t>Demontáž vytápění (potrubí, tělesa, armatury</t>
  </si>
  <si>
    <t>soub</t>
  </si>
  <si>
    <t>1095097880</t>
  </si>
  <si>
    <t>Závěsy a uložení potrubí</t>
  </si>
  <si>
    <t>OST8</t>
  </si>
  <si>
    <t>Zaregulování otopné soustavy</t>
  </si>
  <si>
    <t>-1360685056</t>
  </si>
  <si>
    <t>OST9</t>
  </si>
  <si>
    <t>Doprava</t>
  </si>
  <si>
    <t>1265899441</t>
  </si>
  <si>
    <t>OST10</t>
  </si>
  <si>
    <t>Režie</t>
  </si>
  <si>
    <t>1344793254</t>
  </si>
  <si>
    <t>D.1.4.B - Chlazení</t>
  </si>
  <si>
    <t>751 - Chlazení</t>
  </si>
  <si>
    <t xml:space="preserve">    Zař.č.1 - Chlazení 3.NP</t>
  </si>
  <si>
    <t xml:space="preserve">    Zař.č.2 - Chlazení 4.NP</t>
  </si>
  <si>
    <t>OST - Ostatní</t>
  </si>
  <si>
    <t>751</t>
  </si>
  <si>
    <t>Zař.č.1</t>
  </si>
  <si>
    <t>Chlazení 3.NP</t>
  </si>
  <si>
    <t>751721123R</t>
  </si>
  <si>
    <t>Montáž klimatizační jednotky venkovní s trojfázovým napájením</t>
  </si>
  <si>
    <t>152302853</t>
  </si>
  <si>
    <t>Montáž klimatizační jednotky venkovní trojfázové napájení</t>
  </si>
  <si>
    <t>42952024R.1</t>
  </si>
  <si>
    <t>Venkovní kondenzační jednotka typu VRF o výkonu 33,6 kW vč. příslušenství</t>
  </si>
  <si>
    <t>-1261153907</t>
  </si>
  <si>
    <t>Poznámka k položce:_x000d_
Součást příslušenství jsou m.j. _x000d_
kotevní materiál_x000d_
příslušné moduly pro napojení nadřazené regulace MODBUS/BACNET vč. převodníků</t>
  </si>
  <si>
    <t>751711111</t>
  </si>
  <si>
    <t>Montáž klimatizační jednotky vnitřní nástěnné o výkonu do 3,5 kW</t>
  </si>
  <si>
    <t>1858078440</t>
  </si>
  <si>
    <t>Montáž klimatizační jednotky vnitřní nástěnné o výkonu (pro objem místnosti) do 3,5 kW (do 35 m3)</t>
  </si>
  <si>
    <t>42952001R.0</t>
  </si>
  <si>
    <t>jednotka klimatizační nástěnná o výkonu 1,6 kW vč. příslušenství</t>
  </si>
  <si>
    <t>2074732185</t>
  </si>
  <si>
    <t>Poznámka k položce:_x000d_
V rámic příslušenství bude m.j._x000d_
dálkový infaovladač_x000d_
suchý (beznapěťový) kontakt_x000d_
(napájení z desky vnitřní jednotky, výstup provoz / alarm)</t>
  </si>
  <si>
    <t>42952001R.1</t>
  </si>
  <si>
    <t>jednotka klimatizační nástěnná o výkonu 2,2 kW vč. příslušenství</t>
  </si>
  <si>
    <t>-1511581423</t>
  </si>
  <si>
    <t>751711112</t>
  </si>
  <si>
    <t>Montáž klimatizační jednotky vnitřní nástěnné o výkonu přes 3,5 do 5 kW</t>
  </si>
  <si>
    <t>-1221332101</t>
  </si>
  <si>
    <t>Montáž klimatizační jednotky vnitřní nástěnné o výkonu (pro objem místnosti) přes 3,5 do 5 kW (přes 35 do 50 m3)</t>
  </si>
  <si>
    <t>42952002R.3</t>
  </si>
  <si>
    <t>jednotka klimatizační nástěnná o výkonu 3,6 kW vč. příslušenství</t>
  </si>
  <si>
    <t>-1167187580</t>
  </si>
  <si>
    <t>42952002R.4</t>
  </si>
  <si>
    <t>jednotka klimatizační nástěnná o výkonu 4,5 kW vč. příslušenství</t>
  </si>
  <si>
    <t>-496380026</t>
  </si>
  <si>
    <t>DG.CHL.01</t>
  </si>
  <si>
    <t>Rozbočovač typu Y (refnet) vč. montáže</t>
  </si>
  <si>
    <t>1860072952</t>
  </si>
  <si>
    <t>Rozbočovač typu Y (refnet) vč. montáže
2-trubka</t>
  </si>
  <si>
    <t>751791111</t>
  </si>
  <si>
    <t>Montáž měděného potrubí předizolovaného 6 (1/4" x 0,8)</t>
  </si>
  <si>
    <t>1660661885</t>
  </si>
  <si>
    <t>Montáž napojovacího potrubí měděného předizolovaného, D mm (" x tl. stěny) 6 (1/4" x 0,8)</t>
  </si>
  <si>
    <t>46,667*1,2 'Přepočtené koeficientem množství</t>
  </si>
  <si>
    <t>42981907</t>
  </si>
  <si>
    <t>trubka předizolovaná Cu 1/4" (6 mm), stěna tl 0,8 mm, izolace 9mm</t>
  </si>
  <si>
    <t>-1333004230</t>
  </si>
  <si>
    <t>751791113</t>
  </si>
  <si>
    <t>Montáž měděného potrubí předizolovaného 12 (1/2" x 0,8)</t>
  </si>
  <si>
    <t>1540520925</t>
  </si>
  <si>
    <t>Montáž napojovacího potrubí měděného předizolovaného, D mm (" x tl. stěny) 12 (1/2" x 0,8)</t>
  </si>
  <si>
    <t>55*1,2 'Přepočtené koeficientem množství</t>
  </si>
  <si>
    <t>42981909</t>
  </si>
  <si>
    <t>trubka předizolovaná Cu 1/2" (12 mm), stěna tl 0,8 mm, izolace 9mm</t>
  </si>
  <si>
    <t>-1018020153</t>
  </si>
  <si>
    <t>751791112</t>
  </si>
  <si>
    <t>Montáž měděného potrubí předizolovaného 10 (3/8" x 0,8)</t>
  </si>
  <si>
    <t>-538790143</t>
  </si>
  <si>
    <t>Montáž napojovacího potrubí měděného předizolovaného, D mm (" x tl. stěny) 10 (3/8" x 0,8)</t>
  </si>
  <si>
    <t>25*1,2 'Přepočtené koeficientem množství</t>
  </si>
  <si>
    <t>42981908</t>
  </si>
  <si>
    <t>trubka předizolovaná Cu 3/8" (10 mm), stěna tl 0,8 mm, izolace 9mm</t>
  </si>
  <si>
    <t>1688649777</t>
  </si>
  <si>
    <t>751791114</t>
  </si>
  <si>
    <t>Montáž měděného potrubí předizolovaného 16 (5/8" x 1,0)</t>
  </si>
  <si>
    <t>1545857960</t>
  </si>
  <si>
    <t>Montáž napojovacího potrubí měděného předizolovaného, D mm (" x tl. stěny) 16 (5/8" x 1,0)</t>
  </si>
  <si>
    <t>20,833*1,2 'Přepočtené koeficientem množství</t>
  </si>
  <si>
    <t>42981910</t>
  </si>
  <si>
    <t>trubka předizolovaná Cu 5/8" (16 mm), stěna tl 1,0 mm, izolace 9mm</t>
  </si>
  <si>
    <t>1791317204</t>
  </si>
  <si>
    <t>751791115</t>
  </si>
  <si>
    <t>Montáž měděného potrubí předizolovaného 18 (3/4" x 1,0)</t>
  </si>
  <si>
    <t>-2045967795</t>
  </si>
  <si>
    <t>Montáž napojovacího potrubí měděného předizolovaného, D mm (" x tl. stěny) 18 (3/4" x 1,0)</t>
  </si>
  <si>
    <t>42981911</t>
  </si>
  <si>
    <t>trubka předizolovaná Cu 3/4" (18 mm), stěna tl 1,0 mm, izolace 9mm</t>
  </si>
  <si>
    <t>1961783114</t>
  </si>
  <si>
    <t>751791116</t>
  </si>
  <si>
    <t>Montáž měděného potrubí předizolovaného 22 (7/8" x 1,0)</t>
  </si>
  <si>
    <t>2130990177</t>
  </si>
  <si>
    <t>Montáž napojovacího potrubí měděného předizolovaného, D mm (" x tl. stěny) 22 (7/8" x 1,0)</t>
  </si>
  <si>
    <t>5*1,2 'Přepočtené koeficientem množství</t>
  </si>
  <si>
    <t>42981912</t>
  </si>
  <si>
    <t>trubka předizolovaná Cu 7/8" (22 mm), stěna tl 1,0 mm, izolace 9mm</t>
  </si>
  <si>
    <t>-1967235939</t>
  </si>
  <si>
    <t>751791116R</t>
  </si>
  <si>
    <t>Montáž měděného potrubí předizolovaného 28 (1/1/8" x 1,0)</t>
  </si>
  <si>
    <t>-1269438423</t>
  </si>
  <si>
    <t>9,167*1,2 'Přepočtené koeficientem množství</t>
  </si>
  <si>
    <t>42981912R</t>
  </si>
  <si>
    <t>trubka izolovaná Cu 1/1/8" (28 mm), stěna tl 1,0 mm, izolace 13mm</t>
  </si>
  <si>
    <t>467941612</t>
  </si>
  <si>
    <t>Zař.č.2</t>
  </si>
  <si>
    <t>Chlazení 4.NP</t>
  </si>
  <si>
    <t>87765757</t>
  </si>
  <si>
    <t>2000512260</t>
  </si>
  <si>
    <t>-140983556</t>
  </si>
  <si>
    <t>-1883629383</t>
  </si>
  <si>
    <t>451729464</t>
  </si>
  <si>
    <t>42952001R.2</t>
  </si>
  <si>
    <t>jednotka klimatizační nástěnná o výkonu 2,8 kW vč. příslušenství</t>
  </si>
  <si>
    <t>-1084558002</t>
  </si>
  <si>
    <t>-395877901</t>
  </si>
  <si>
    <t>-1665698443</t>
  </si>
  <si>
    <t>1231399860</t>
  </si>
  <si>
    <t>-1272747012</t>
  </si>
  <si>
    <t>43,333*1,2 'Přepočtené koeficientem množství</t>
  </si>
  <si>
    <t>-690965895</t>
  </si>
  <si>
    <t>1824641992</t>
  </si>
  <si>
    <t>53,333*1,2 'Přepočtené koeficientem množství</t>
  </si>
  <si>
    <t>242143476</t>
  </si>
  <si>
    <t>2091374697</t>
  </si>
  <si>
    <t>32,5*1,2 'Přepočtené koeficientem množství</t>
  </si>
  <si>
    <t>-705378051</t>
  </si>
  <si>
    <t>-340554190</t>
  </si>
  <si>
    <t>18,333*1,2 'Přepočtené koeficientem množství</t>
  </si>
  <si>
    <t>-1873463460</t>
  </si>
  <si>
    <t>-1400933900</t>
  </si>
  <si>
    <t>10,833*1,2 'Přepočtené koeficientem množství</t>
  </si>
  <si>
    <t>-841504601</t>
  </si>
  <si>
    <t>321924295</t>
  </si>
  <si>
    <t>4,167*1,2 'Přepočtené koeficientem množství</t>
  </si>
  <si>
    <t>-1115058414</t>
  </si>
  <si>
    <t>-1853737925</t>
  </si>
  <si>
    <t>10*1,2 'Přepočtené koeficientem množství</t>
  </si>
  <si>
    <t>160955909</t>
  </si>
  <si>
    <t>OST.1</t>
  </si>
  <si>
    <t>-388126202</t>
  </si>
  <si>
    <t>721.1</t>
  </si>
  <si>
    <t>Kondenzátní čerpadlo pro vnitřní jednotku klimatizace</t>
  </si>
  <si>
    <t>2012084477</t>
  </si>
  <si>
    <t xml:space="preserve">Kompatní čerpadlo kondenzátu s elektronickou plovákovou komorou, plnulý start, vstupní filtr,  výkon 12 l/hod, výtlakem 10 m a max. sací výška je 2 m.</t>
  </si>
  <si>
    <t>Pol49</t>
  </si>
  <si>
    <t>Dodatečná náplň chladiva R410A</t>
  </si>
  <si>
    <t>-980733126</t>
  </si>
  <si>
    <t>Pol48</t>
  </si>
  <si>
    <t>Komunikační kabeláž</t>
  </si>
  <si>
    <t>1630325972</t>
  </si>
  <si>
    <t>Pol50</t>
  </si>
  <si>
    <t>335358350</t>
  </si>
  <si>
    <t>Pol52</t>
  </si>
  <si>
    <t>Zprovoznění</t>
  </si>
  <si>
    <t>-1963542685</t>
  </si>
  <si>
    <t>Pol53</t>
  </si>
  <si>
    <t>Dokumentace skutečného stavu</t>
  </si>
  <si>
    <t>715836544</t>
  </si>
  <si>
    <t>D.1.4.C - Vzduchotechnika</t>
  </si>
  <si>
    <t>751 - Vzduchotechnika</t>
  </si>
  <si>
    <t xml:space="preserve">    Zař.č.1 - Větrání sociálního zázemí</t>
  </si>
  <si>
    <t>Větrání sociálního zázemí</t>
  </si>
  <si>
    <t>751133012</t>
  </si>
  <si>
    <t>Montáž ventilátoru diagonálního nízkotlakého potrubního nevýbušného D přes 100 do 200 mm</t>
  </si>
  <si>
    <t>1059000731</t>
  </si>
  <si>
    <t>Montáž ventilátoru diagonálního nízkotlakého potrubního nevýbušného, průměru přes 100 do 200 mm</t>
  </si>
  <si>
    <t>42914525</t>
  </si>
  <si>
    <t>ventiláor axiální diagonální potrubní dvouotáčkový plastový IP44 připojení D 125mm</t>
  </si>
  <si>
    <t>-68347132</t>
  </si>
  <si>
    <t>42914527</t>
  </si>
  <si>
    <t>ventiláor axiální diagonální potrubní tříotáčkový plastový IP44 připojení D 160mm</t>
  </si>
  <si>
    <t>1101111175</t>
  </si>
  <si>
    <t>42914528</t>
  </si>
  <si>
    <t>ventiláor axiální diagonální potrubní tříotáčkový plastový IP44 připojení D 200mm</t>
  </si>
  <si>
    <t>-1035489076</t>
  </si>
  <si>
    <t>751344112</t>
  </si>
  <si>
    <t>Montáž tlumiče hluku pro kruhové potrubí D přes 100 do 200 mm</t>
  </si>
  <si>
    <t>-788680777</t>
  </si>
  <si>
    <t xml:space="preserve">Montáž tlumičů  hluku pro kruhové potrubí, průměru přes 100 do 200 mm</t>
  </si>
  <si>
    <t>42976202</t>
  </si>
  <si>
    <t>tlumič hluku kruhový Pz, D 125mm, l=500mm</t>
  </si>
  <si>
    <t>-1000453763</t>
  </si>
  <si>
    <t>42976204</t>
  </si>
  <si>
    <t>tlumič hluku kruhový Pz, D 160mm, l=500mm</t>
  </si>
  <si>
    <t>-1975343799</t>
  </si>
  <si>
    <t>42976206</t>
  </si>
  <si>
    <t>tlumič hluku kruhový Pz, D 200mm, l=500mm</t>
  </si>
  <si>
    <t>1968106754</t>
  </si>
  <si>
    <t>751514679</t>
  </si>
  <si>
    <t>Montáž škrtící klapky nebo zpětné klapky do plechového potrubí kruhové bez příruby D přes 100 do 200 mm</t>
  </si>
  <si>
    <t>1647296555</t>
  </si>
  <si>
    <t xml:space="preserve">Montáž škrtící klapky nebo zpětné klapky do plechového potrubí  kruhové bez příruby, průměru přes 100 do 200 mm</t>
  </si>
  <si>
    <t>42971020</t>
  </si>
  <si>
    <t>klapka kruhová zpětná Pz D 125mm</t>
  </si>
  <si>
    <t>226877437</t>
  </si>
  <si>
    <t>42971022</t>
  </si>
  <si>
    <t>klapka kruhová zpětná Pz D 160mm</t>
  </si>
  <si>
    <t>-185544692</t>
  </si>
  <si>
    <t>42971024</t>
  </si>
  <si>
    <t>klapka kruhová zpětná Pz D 200mm</t>
  </si>
  <si>
    <t>1602083806</t>
  </si>
  <si>
    <t>751322011</t>
  </si>
  <si>
    <t>Montáž talířového ventilu D do 100 mm</t>
  </si>
  <si>
    <t>1920882979</t>
  </si>
  <si>
    <t xml:space="preserve">Montáž talířových ventilů, anemostatů, dýz  talířového ventilu, průměru do 100 mm</t>
  </si>
  <si>
    <t>42972212</t>
  </si>
  <si>
    <t>ventil talířový pro odvod vzduchu kovový D 100mm</t>
  </si>
  <si>
    <t>-1567131204</t>
  </si>
  <si>
    <t>751322012</t>
  </si>
  <si>
    <t>Montáž talířového ventilu D přes 100 do 200 mm</t>
  </si>
  <si>
    <t>-1892714008</t>
  </si>
  <si>
    <t xml:space="preserve">Montáž talířových ventilů, anemostatů, dýz  talířového ventilu, průměru přes 100 do 200 mm</t>
  </si>
  <si>
    <t>42972213</t>
  </si>
  <si>
    <t>ventil talířový pro odvod vzduchu kovový D 125mm</t>
  </si>
  <si>
    <t>955139083</t>
  </si>
  <si>
    <t>751514777</t>
  </si>
  <si>
    <t>Montáž protidešťové stříšky nebo výfukové hlavice do plechového potrubí kruhové bez příruby D přes 200 do 300 mm</t>
  </si>
  <si>
    <t>-11916404</t>
  </si>
  <si>
    <t xml:space="preserve">Montáž protidešťové stříšky nebo výfukové hlavice do plechového potrubí  kruhové bez příruby, průměru přes 200 do 300 mm</t>
  </si>
  <si>
    <t>42981078</t>
  </si>
  <si>
    <t>hlavice bez pohyblivé části Pz D 250mm</t>
  </si>
  <si>
    <t>375532333</t>
  </si>
  <si>
    <t>751398171</t>
  </si>
  <si>
    <t>Montáž kondenzačního kusu pro kruhová potrubí kovová D přes 100 do 200 mm</t>
  </si>
  <si>
    <t>1181409935</t>
  </si>
  <si>
    <t>Montáž ostatních zařízení kondenzačního kusu pro kruhová potrubí kovová, průměru přes 100 do 200 mm</t>
  </si>
  <si>
    <t>42981936</t>
  </si>
  <si>
    <t>kus kondenzační Pz D 125mm</t>
  </si>
  <si>
    <t>256730978</t>
  </si>
  <si>
    <t>751510041</t>
  </si>
  <si>
    <t>Vzduchotechnické potrubí z pozinkovaného plechu kruhové spirálně vinutá trouba bez příruby D do 100 mm</t>
  </si>
  <si>
    <t>-707311086</t>
  </si>
  <si>
    <t xml:space="preserve">Vzduchotechnické potrubí z pozinkovaného plechu  kruhové, trouba spirálně vinutá bez příruby, průměru do 100 mm</t>
  </si>
  <si>
    <t>751510042</t>
  </si>
  <si>
    <t>Vzduchotechnické potrubí z pozinkovaného plechu kruhové spirálně vinutá trouba bez příruby D přes 100 do 200 mm</t>
  </si>
  <si>
    <t>670374103</t>
  </si>
  <si>
    <t xml:space="preserve">Vzduchotechnické potrubí z pozinkovaného plechu  kruhové, trouba spirálně vinutá bez příruby, průměru přes 100 do 200 mm</t>
  </si>
  <si>
    <t>751510043</t>
  </si>
  <si>
    <t>Vzduchotechnické potrubí z pozinkovaného plechu kruhové spirálně vinutá trouba bez příruby D přes 200 do 300 mm</t>
  </si>
  <si>
    <t>492402296</t>
  </si>
  <si>
    <t xml:space="preserve">Vzduchotechnické potrubí z pozinkovaného plechu  kruhové, trouba spirálně vinutá bez příruby, průměru přes 200 do 300 mm</t>
  </si>
  <si>
    <t>7,5*1,2 'Přepočtené koeficientem množství</t>
  </si>
  <si>
    <t>713381311</t>
  </si>
  <si>
    <t>Montáž izolace tepelné vzduchotechnických kanálů izolacemi v pletivu připevněnými na trny</t>
  </si>
  <si>
    <t>-1365824506</t>
  </si>
  <si>
    <t xml:space="preserve">Montáž izolace tepelné těles - speciální  izolace čtyřhranných vzduchotechnických kanálů (izolační materiál ve specifikaci) izolacemi v pletivu z desek z vláknitých materiálů v šestihranném pozinkovaném pletivu s vložkou z hliníkové fólie připevněnými na přivařené trny</t>
  </si>
  <si>
    <t>1,833*1,2 'Přepočtené koeficientem množství</t>
  </si>
  <si>
    <t>63153792</t>
  </si>
  <si>
    <t>deska izolační z minerální vlny pro technickou izolaci s Al fólií 55kg/m3 max.teplota do 500°C tl 60mm</t>
  </si>
  <si>
    <t>495731698</t>
  </si>
  <si>
    <t>713491112R</t>
  </si>
  <si>
    <t>Oplechování VZT potrubí vč. tvarovek</t>
  </si>
  <si>
    <t>-1416876336</t>
  </si>
  <si>
    <t>Montáž izolace tepelné potrubí a ohybů - doplňky a konstrukční součástí oplechování pevného vnějšího obvodu do 500 mm ohybů</t>
  </si>
  <si>
    <t>1,667*1,2 'Přepočtené koeficientem množství</t>
  </si>
  <si>
    <t>751581212R</t>
  </si>
  <si>
    <t>Obklad potrubí protipožární rohoží do EI60 (izolace z kamenné vlny s Al. polepem)</t>
  </si>
  <si>
    <t>1224326960</t>
  </si>
  <si>
    <t xml:space="preserve">Protipožární ochrana vzduchotechnického potrubí  dodatečný obklad přímého potrubí kruhového, požární odolnost EI 45</t>
  </si>
  <si>
    <t>8,75*1,2 'Přepočtené koeficientem množství</t>
  </si>
  <si>
    <t>998751202</t>
  </si>
  <si>
    <t>Přesun hmot procentní pro vzduchotechniku v objektech výšky přes 12 do 24 m</t>
  </si>
  <si>
    <t>-1741094867</t>
  </si>
  <si>
    <t>Přesun hmot pro vzduchotechniku stanovený procentní sazbou (%) z ceny vodorovná dopravní vzdálenost do 50 m v objektech výšky přes 12 do 24 m</t>
  </si>
  <si>
    <t>OST.2</t>
  </si>
  <si>
    <t>512</t>
  </si>
  <si>
    <t>-1461463291</t>
  </si>
  <si>
    <t>OST.3</t>
  </si>
  <si>
    <t>Dokumentace skutečného provedení</t>
  </si>
  <si>
    <t>-789035294</t>
  </si>
  <si>
    <t>OST.4</t>
  </si>
  <si>
    <t>Počáteční zaregulování a zprovoznění VZT systémů</t>
  </si>
  <si>
    <t>1424525930</t>
  </si>
  <si>
    <t>OST.7</t>
  </si>
  <si>
    <t>Požární ucpávky</t>
  </si>
  <si>
    <t>-1596662917</t>
  </si>
  <si>
    <t>OST.8</t>
  </si>
  <si>
    <t>Stavební přípomoci</t>
  </si>
  <si>
    <t>93951139</t>
  </si>
  <si>
    <t>D.1.4.E - Zařízení technikých instalací</t>
  </si>
  <si>
    <t xml:space="preserve">    720 - Zdravotechnika - kanalizace </t>
  </si>
  <si>
    <t xml:space="preserve">      720.1. - Zemní práce pro kanalizace</t>
  </si>
  <si>
    <t xml:space="preserve">      720.2. - Potrubí HT a KG vč. tvarovek, dodávky a montáže</t>
  </si>
  <si>
    <t xml:space="preserve">      720.3. - Zařizovací předměty vč. dodávky, příslušenství a montáže</t>
  </si>
  <si>
    <t xml:space="preserve">      720.4. - Odpadní soupravy a zápachové uzávěrky vč. dodávky, montáže a příslušenství</t>
  </si>
  <si>
    <t xml:space="preserve">      720.5. - Ostatní náklady - kanalizace</t>
  </si>
  <si>
    <t xml:space="preserve">    722 - Zdravotechnika - vnitřní vodovod</t>
  </si>
  <si>
    <t xml:space="preserve">      722.1 - Potrubí PPR a ocelové vč. tvarovek, montáže, dodávky</t>
  </si>
  <si>
    <t xml:space="preserve">      722.2 - Izolace potrubí vč. tvarovek, montáže, příslušenství a dodávky</t>
  </si>
  <si>
    <t xml:space="preserve">      722.3 - Baterie a armatury vč. dodávky, montáže, příslušenství</t>
  </si>
  <si>
    <t xml:space="preserve">      722.4 - Ostatní náklady - vodovod</t>
  </si>
  <si>
    <t>720</t>
  </si>
  <si>
    <t xml:space="preserve">Zdravotechnika - kanalizace </t>
  </si>
  <si>
    <t>720.1.</t>
  </si>
  <si>
    <t>Zemní práce pro kanalizace</t>
  </si>
  <si>
    <t>7201K1</t>
  </si>
  <si>
    <t>Výkopové práce, příložné pažení výkopu, odstranění pažení, zásyp s hutněním, odvoz zeminy, poplatek za uložení na skládce</t>
  </si>
  <si>
    <t>-1469349923</t>
  </si>
  <si>
    <t>7201K2</t>
  </si>
  <si>
    <t>Písek pro obsyp a podsyp potrubí</t>
  </si>
  <si>
    <t>-570973668</t>
  </si>
  <si>
    <t>7201K3</t>
  </si>
  <si>
    <t>Zásyp potrubí vykopanou zeminou</t>
  </si>
  <si>
    <t>246595475</t>
  </si>
  <si>
    <t>720.2.</t>
  </si>
  <si>
    <t>Potrubí HT a KG vč. tvarovek, dodávky a montáže</t>
  </si>
  <si>
    <t>721173402</t>
  </si>
  <si>
    <t>Potrubí kanalizační z PVC SN 4 DN 125</t>
  </si>
  <si>
    <t>-1575577069</t>
  </si>
  <si>
    <t>Potrubí z trub PVC SN4 svodné (ležaté) DN 125</t>
  </si>
  <si>
    <t>721174043</t>
  </si>
  <si>
    <t>Potrubí kanalizační z PP DN 50</t>
  </si>
  <si>
    <t>110825095</t>
  </si>
  <si>
    <t>Potrubí z trub polypropylenových DN 50</t>
  </si>
  <si>
    <t>721174044</t>
  </si>
  <si>
    <t>Potrubí kanalizační z PP DN 75</t>
  </si>
  <si>
    <t>800046625</t>
  </si>
  <si>
    <t xml:space="preserve">Potrubí z trub polypropylenových  DN 75</t>
  </si>
  <si>
    <t>721174045</t>
  </si>
  <si>
    <t>Potrubí kanalizační z PP DN 110</t>
  </si>
  <si>
    <t>-447392099</t>
  </si>
  <si>
    <t>Potrubí z trub polypropylenových DN 110</t>
  </si>
  <si>
    <t>721174K3</t>
  </si>
  <si>
    <t>Čistící kus pro svislé potrubí DN 110</t>
  </si>
  <si>
    <t>1410319766</t>
  </si>
  <si>
    <t>722173114</t>
  </si>
  <si>
    <t>Potrubí vodovodní plastové PE-Xa spoj násuvnou objímkou plastovou D 25x3,5 mm</t>
  </si>
  <si>
    <t>-705974876</t>
  </si>
  <si>
    <t>Potrubí z plastových trubek ze síťovaného polyethylenu (PE-Xa) spojované mechanicky násuvnou objímkou plastovou D 25/3,5</t>
  </si>
  <si>
    <t>721174K1</t>
  </si>
  <si>
    <t>Potrubí pro odvod kondenzátu od klim jednotek(PVC) d=16mm</t>
  </si>
  <si>
    <t>-1912003468</t>
  </si>
  <si>
    <t>720.3.</t>
  </si>
  <si>
    <t>Zařizovací předměty vč. dodávky, příslušenství a montáže</t>
  </si>
  <si>
    <t>721194105</t>
  </si>
  <si>
    <t>Vyměření přípojek na potrubí vyvedení a upevnění odpadních výpustek DN 50</t>
  </si>
  <si>
    <t>-1069213187</t>
  </si>
  <si>
    <t>721194109</t>
  </si>
  <si>
    <t>Vyměření přípojek na potrubí vyvedení a upevnění odpadních výpustek DN 110</t>
  </si>
  <si>
    <t>1415258353</t>
  </si>
  <si>
    <t>721265K1</t>
  </si>
  <si>
    <t>Kondenzační podomítkový sifon DN 32 pro VZT jednotky</t>
  </si>
  <si>
    <t>-2048852147</t>
  </si>
  <si>
    <t>Kondenzační podomítkový sifon DN 32 VZT jednotky</t>
  </si>
  <si>
    <t>721273153</t>
  </si>
  <si>
    <t>Ventilační hlavice z polypropylenu (PP) DN 110</t>
  </si>
  <si>
    <t>-937482009</t>
  </si>
  <si>
    <t>721274125</t>
  </si>
  <si>
    <t>Přivzdušňovací ventil vnitřní odpadních potrubí DN 75</t>
  </si>
  <si>
    <t>-887660098</t>
  </si>
  <si>
    <t>Ventily přivzdušňovací odpadních potrubí vnitřní DN 75</t>
  </si>
  <si>
    <t>721274126</t>
  </si>
  <si>
    <t>Ventily přivzdušňovací odpadních potrubí vnitřní DN 110</t>
  </si>
  <si>
    <t>1384237621</t>
  </si>
  <si>
    <t>7251120D1</t>
  </si>
  <si>
    <t>Zařízení záchodů klozety keramické závěsné s hlubokým splachováním odpad vodorovný vč. záchodového prkénka</t>
  </si>
  <si>
    <t>soubor</t>
  </si>
  <si>
    <t>2016267160</t>
  </si>
  <si>
    <t>7251120K1</t>
  </si>
  <si>
    <t>Zařízení záchodů klozety keramické invalidní kombi s hlubokým splachováním odpad vodorovný vč. záchodového prkénka</t>
  </si>
  <si>
    <t>336000675</t>
  </si>
  <si>
    <t>725211603K1</t>
  </si>
  <si>
    <t>Umyvadla invalidní keramická bílá bez výtokových armatur připevněná na stěnu šrouby bez sloupu nebo krytu na sifon, šířka umyvadla 600 mm</t>
  </si>
  <si>
    <t>698117125</t>
  </si>
  <si>
    <t xml:space="preserve">Umyvadla  invalidní  keramická bílá bez výtokových armatur připevněná na stěnu šrouby bez sloupu nebo krytu na sifon, šířka umyvadla 600 mm</t>
  </si>
  <si>
    <t>725211603</t>
  </si>
  <si>
    <t>Umyvadla keramická bílá bez výtokových armatur připevněná na stěnu šrouby bez sloupu nebo krytu na sifon, šířka umyvadla 600 mm</t>
  </si>
  <si>
    <t>-1661631412</t>
  </si>
  <si>
    <t>725241111</t>
  </si>
  <si>
    <t>Sprchové vaničky akrylátové čtvercové 800x800 mm</t>
  </si>
  <si>
    <t>-1560717466</t>
  </si>
  <si>
    <t>725244122</t>
  </si>
  <si>
    <t>Dveře sprchové rámové se skleněnou výplní tl. 5 mm otvíravé dvoukřídlové do niky na vaničku šířky 800 mm</t>
  </si>
  <si>
    <t>675868835</t>
  </si>
  <si>
    <t>Sprchové dveře a zástěny dveře sprchové do niky rámové se skleněnou výplní tl. 5 mm otvíravé dvoukřídlové, na vaničku šířky 800 mm</t>
  </si>
  <si>
    <t>725244202</t>
  </si>
  <si>
    <t>Zástěna sprchová skleněná tl. 6 mm pevná bezdveřová na vaničku šířky 800 mm</t>
  </si>
  <si>
    <t>-1014393699</t>
  </si>
  <si>
    <t>Sprchové dveře a zástěny zástěny sprchové ke stěně bezdveřové, pevná stěna sklo tl. 6 mm, na vaničku šířky 800 mm</t>
  </si>
  <si>
    <t>725311121k1</t>
  </si>
  <si>
    <t xml:space="preserve">Dřezy bez výtokových armatur jednoduché se zápachovou uzávěrkou nerezové </t>
  </si>
  <si>
    <t>-694290348</t>
  </si>
  <si>
    <t>725331111</t>
  </si>
  <si>
    <t>Výlevky bez výtokových armatur a splachovací nádrže keramické se sklopnou plastovou mřížkou 425 mm</t>
  </si>
  <si>
    <t>116878038</t>
  </si>
  <si>
    <t>726131041</t>
  </si>
  <si>
    <t>Předstěnové instalační systémy do lehkých stěn s kovovou konstrukcí pro závěsné klozety ovládání zepředu, stavební výšky 1120 mm</t>
  </si>
  <si>
    <t>-1740636095</t>
  </si>
  <si>
    <t>721242105</t>
  </si>
  <si>
    <t>Lapač střešních splavenin z PP se zápachovou klapkou a lapacím košem DN 110</t>
  </si>
  <si>
    <t>995493044</t>
  </si>
  <si>
    <t>Lapače střešních splavenin polypropylenové (PP) se svislým odtokem DN 110</t>
  </si>
  <si>
    <t>720.4.</t>
  </si>
  <si>
    <t>Odpadní soupravy a zápachové uzávěrky vč. dodávky, montáže a příslušenství</t>
  </si>
  <si>
    <t>725861102</t>
  </si>
  <si>
    <t>Zápachové uzávěrky zařizovacích předmětů pro umyvadla DN 40</t>
  </si>
  <si>
    <t>-2110824765</t>
  </si>
  <si>
    <t>725862113</t>
  </si>
  <si>
    <t>Zápachová uzávěrka pro dřezy s přípojkou pro pračku nebo myčku DN 40/50</t>
  </si>
  <si>
    <t>-350387589</t>
  </si>
  <si>
    <t>Zápachové uzávěrky zařizovacích předmětů pro dřezy s přípojkou pro pračku nebo myčku DN 40/50</t>
  </si>
  <si>
    <t>725865311</t>
  </si>
  <si>
    <t>Zápachové uzávěrky zařizovacích předmětů pro vany sprchových koutů s kulovým kloubem na odtoku DN 40/50</t>
  </si>
  <si>
    <t>-222148267</t>
  </si>
  <si>
    <t>725862103</t>
  </si>
  <si>
    <t>Zápachová uzávěrka pro dřezy DN 40/50</t>
  </si>
  <si>
    <t>1321531619</t>
  </si>
  <si>
    <t>Zápachové uzávěrky zařizovacích předmětů pro dřezy DN 40/50</t>
  </si>
  <si>
    <t>720.5.</t>
  </si>
  <si>
    <t>Ostatní náklady - kanalizace</t>
  </si>
  <si>
    <t>998721201</t>
  </si>
  <si>
    <t xml:space="preserve">Přesun hmot pro vnitřní kanalizace  stanovený procentní sazbou (%) z ceny vodorovná dopravní vzdálenost do 50 m v objektech výšky do 6 m</t>
  </si>
  <si>
    <t>-1312737300</t>
  </si>
  <si>
    <t>OSTK2</t>
  </si>
  <si>
    <t>992694647</t>
  </si>
  <si>
    <t>OSTK3</t>
  </si>
  <si>
    <t>Tlaková zkouška kanalizace</t>
  </si>
  <si>
    <t>-1856161992</t>
  </si>
  <si>
    <t>OSTK4</t>
  </si>
  <si>
    <t>Stavební přípomoci, režie, přesun hmot, drážkování, začíštění</t>
  </si>
  <si>
    <t>1704259694</t>
  </si>
  <si>
    <t>OSTK5</t>
  </si>
  <si>
    <t>Napojení na stávající vnitřní kanalizaci</t>
  </si>
  <si>
    <t>-1005924572</t>
  </si>
  <si>
    <t>OSTK9</t>
  </si>
  <si>
    <t>Napojení na stávající dešťovou kanalizaci</t>
  </si>
  <si>
    <t>1585685965</t>
  </si>
  <si>
    <t>OSTK6</t>
  </si>
  <si>
    <t>Revizní dvířka kovová 300x300mm, včetně montáže</t>
  </si>
  <si>
    <t>-1617125046</t>
  </si>
  <si>
    <t>OSTK7</t>
  </si>
  <si>
    <t>-1183414380</t>
  </si>
  <si>
    <t>OSTK8</t>
  </si>
  <si>
    <t>Režie, doprava</t>
  </si>
  <si>
    <t>-1540132509</t>
  </si>
  <si>
    <t>OSTK12</t>
  </si>
  <si>
    <t>Demontáže kanalizace (potrubí do 50 m, zařizovací předměty 4xU, 1xD, 1xVy, 2xWC)</t>
  </si>
  <si>
    <t>728372264</t>
  </si>
  <si>
    <t>722</t>
  </si>
  <si>
    <t>Zdravotechnika - vnitřní vodovod</t>
  </si>
  <si>
    <t>722.1</t>
  </si>
  <si>
    <t>Potrubí PPR a ocelové vč. tvarovek, montáže, dodávky</t>
  </si>
  <si>
    <t>722174002K1</t>
  </si>
  <si>
    <t>Potrubí z plastových trubek z polypropylenu PPR svařovaných polyfúzně PN 16 (SDR 7,4) D 20 x 2,8</t>
  </si>
  <si>
    <t>757763036</t>
  </si>
  <si>
    <t>722174003</t>
  </si>
  <si>
    <t>Potrubí z plastových trubek z polypropylenu PPR svařovaných polyfúzně PN 16 (SDR 7,4) D 25 x 3,5</t>
  </si>
  <si>
    <t>156815542</t>
  </si>
  <si>
    <t>722174004</t>
  </si>
  <si>
    <t>Potrubí z plastových trubek z polypropylenu PPR svařovaných polyfúzně PN 16 (SDR 7,4) D 32 x 4,4</t>
  </si>
  <si>
    <t>1933289633</t>
  </si>
  <si>
    <t>722174022</t>
  </si>
  <si>
    <t>Potrubí z plastových trubek z polypropylenu PPR svařovaných polyfúzně PN 20 (SDR 6) D 20 x 3,4</t>
  </si>
  <si>
    <t>1649889489</t>
  </si>
  <si>
    <t>722174023</t>
  </si>
  <si>
    <t>Potrubí z plastových trubek z polypropylenu PPR svařovaných polyfúzně PN 20 (SDR 6) D 25 x 4,2</t>
  </si>
  <si>
    <t>2072736676</t>
  </si>
  <si>
    <t>722174024</t>
  </si>
  <si>
    <t>Potrubí z plastových trubek z polypropylenu PPR svařovaných polyfúzně PN 20 (SDR 6) D 32x5,4 mm</t>
  </si>
  <si>
    <t>982888819</t>
  </si>
  <si>
    <t>Potrubí z plastových trubek z polypropylenu PPR svařovaných polyfúzně PN 20 (SDR 6) D 32 x 5,4</t>
  </si>
  <si>
    <t>722130233</t>
  </si>
  <si>
    <t>Potrubí vodovodní ocelové závitové pozinkované svařované běžné DN 25</t>
  </si>
  <si>
    <t>-1190297535</t>
  </si>
  <si>
    <t xml:space="preserve">Potrubí z ocelových trubek pozinkovaných  závitových svařovaných běžných DN 25</t>
  </si>
  <si>
    <t>722130234</t>
  </si>
  <si>
    <t>Potrubí vodovodní ocelové závitové pozinkované svařované běžné DN 32</t>
  </si>
  <si>
    <t>2048545880</t>
  </si>
  <si>
    <t xml:space="preserve">Potrubí z ocelových trubek pozinkovaných  závitových svařovaných běžných DN 32</t>
  </si>
  <si>
    <t>722.2</t>
  </si>
  <si>
    <t>Izolace potrubí vč. tvarovek, montáže, příslušenství a dodávky</t>
  </si>
  <si>
    <t>722181221</t>
  </si>
  <si>
    <t>Ochrana vodovodního potrubí přilepenými termoizolačními trubicemi z PE tl přes 6 do 9 mm DN do 22 mm</t>
  </si>
  <si>
    <t>-616563322</t>
  </si>
  <si>
    <t xml:space="preserve">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</si>
  <si>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</si>
  <si>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přes 6 do 9 mm DN přes 22 do 45 mm</t>
  </si>
  <si>
    <t>-368910075</t>
  </si>
  <si>
    <t xml:space="preserve">Ochrana potrubí  termoizolačními trubicemi z pěnového polyetylenu PE přilepenými v příčných a podélných spojích, tloušťky izolace přes 6 do 9 mm, vnitřního průměru izolace DN přes 22 do 45 mm</t>
  </si>
  <si>
    <t>722181241</t>
  </si>
  <si>
    <t>Ochrana vodovodního potrubí přilepenými termoizolačními trubicemi z PE tl přes 13 do 20 mm DN do 22 mm</t>
  </si>
  <si>
    <t>-1102116988</t>
  </si>
  <si>
    <t xml:space="preserve">Ochrana potrubí  termoizolačními trubicemi z pěnového polyetylenu PE přilepenými v příčných a podélných spojích, tloušťky izolace přes 13 do 20 mm, vnitřního průměru izolace DN do 22 mm</t>
  </si>
  <si>
    <t>722181252</t>
  </si>
  <si>
    <t>Ochrana vodovodního potrubí přilepenými termoizolačními trubicemi z PE tl přes 20 do 25 mm DN přes 22 do 45 mm</t>
  </si>
  <si>
    <t>86618511</t>
  </si>
  <si>
    <t xml:space="preserve">Ochrana potrubí  termoizolačními trubicemi z pěnového polyetylenu PE přilepenými v příčných a podélných spojích, tloušťky izolace přes 20 do 25 mm, vnitřního průměru izolace DN přes 22 do 45 mm</t>
  </si>
  <si>
    <t>722.3</t>
  </si>
  <si>
    <t>Baterie a armatury vč. dodávky, montáže, příslušenství</t>
  </si>
  <si>
    <t>722190401</t>
  </si>
  <si>
    <t xml:space="preserve">Zřízení přípojek na potrubí  vyvedení a upevnění výpustek do DN 25</t>
  </si>
  <si>
    <t>-1407653689</t>
  </si>
  <si>
    <t>725811201</t>
  </si>
  <si>
    <t>Ventil nástěnný G 1/2"</t>
  </si>
  <si>
    <t>680353963</t>
  </si>
  <si>
    <t>Ventily nástěnné s otočným výtokem G 1/2"</t>
  </si>
  <si>
    <t>725813111</t>
  </si>
  <si>
    <t>Ventily rohové s připojovací trubičkou nebo flexi hadičkou G 1/2"</t>
  </si>
  <si>
    <t>-1269028670</t>
  </si>
  <si>
    <t>725821312</t>
  </si>
  <si>
    <t>Baterie výlevková nástěnné pákové s otáčivým kulatým ústím a délkou ramínka 300 mm</t>
  </si>
  <si>
    <t>-1085131475</t>
  </si>
  <si>
    <t>725821325</t>
  </si>
  <si>
    <t>Baterie dřezové stojánkové pákové s otáčivým ústím a délkou ramínka 220 mm</t>
  </si>
  <si>
    <t>200045696</t>
  </si>
  <si>
    <t>725822611</t>
  </si>
  <si>
    <t>Baterie umyvadlové stojánkové pákové bez výpusti</t>
  </si>
  <si>
    <t>-1407184403</t>
  </si>
  <si>
    <t>72582261K1</t>
  </si>
  <si>
    <t>Baterie umyvadlová stojánková páková bez výpusti s prodlouženým raménkem</t>
  </si>
  <si>
    <t>-1065477426</t>
  </si>
  <si>
    <t>61</t>
  </si>
  <si>
    <t>722250133</t>
  </si>
  <si>
    <t>Hydrantový systém s tvarově stálou hadicí D 19 x 30 m celoplechový</t>
  </si>
  <si>
    <t>-1240201429</t>
  </si>
  <si>
    <t xml:space="preserve">Požární příslušenství a armatury  hydrantový systém s tvarově stálou hadicí celoplechový D 19 x 30 m</t>
  </si>
  <si>
    <t>725841330</t>
  </si>
  <si>
    <t>Baterie sprchové podomítkové (zápustné) kompletní</t>
  </si>
  <si>
    <t>1123993508</t>
  </si>
  <si>
    <t>722232045</t>
  </si>
  <si>
    <t>Kohout kulový přímý G 1" PN 42 do 185°C vnitřní závit</t>
  </si>
  <si>
    <t>-116583746</t>
  </si>
  <si>
    <t>Armatury se dvěma závity kulové kohouty PN 42 do 185 °C přímé vnitřní závit G 1"</t>
  </si>
  <si>
    <t>722232046</t>
  </si>
  <si>
    <t>Kohout kulový přímý G 5/4" PN 42 do 185°C vnitřní závit</t>
  </si>
  <si>
    <t>1772639300</t>
  </si>
  <si>
    <t>Armatury se dvěma závity kulové kohouty PN 42 do 185 °C přímé vnitřní závit G 5/4"</t>
  </si>
  <si>
    <t>722232503</t>
  </si>
  <si>
    <t>Potrubní oddělovač G 1" PN 10 do 65°C vnější závit</t>
  </si>
  <si>
    <t>1746775476</t>
  </si>
  <si>
    <t>Armatury se dvěma závity potrubní oddělovače vnější závit PN 10 do 65 °C G 1"</t>
  </si>
  <si>
    <t>-1353363709</t>
  </si>
  <si>
    <t>-1849503141</t>
  </si>
  <si>
    <t>722.4</t>
  </si>
  <si>
    <t>Ostatní náklady - vodovod</t>
  </si>
  <si>
    <t>998722201</t>
  </si>
  <si>
    <t xml:space="preserve">Přesun hmot pro vnitřní vodovod  stanovený procentní sazbou (%) z ceny vodorovná dopravní vzdálenost do 50 m v objektech výšky do 6 m</t>
  </si>
  <si>
    <t>860491773</t>
  </si>
  <si>
    <t>OSTV10</t>
  </si>
  <si>
    <t>Napojení na stávající rozvod vodovodu</t>
  </si>
  <si>
    <t>-1198012136</t>
  </si>
  <si>
    <t>OSTV2</t>
  </si>
  <si>
    <t>1823286925</t>
  </si>
  <si>
    <t>OSTV3</t>
  </si>
  <si>
    <t>Tlaková zkouška, desinfekce potrubí</t>
  </si>
  <si>
    <t>-96536943</t>
  </si>
  <si>
    <t>OSTV4</t>
  </si>
  <si>
    <t>Stavební přípomoce, drážkování, začíštění</t>
  </si>
  <si>
    <t>142191761</t>
  </si>
  <si>
    <t>Stavební přípomoce, přesun hmot, režie, drážkování, začíštění</t>
  </si>
  <si>
    <t>OSTV5</t>
  </si>
  <si>
    <t>Proplach a dezinfekce potrubí</t>
  </si>
  <si>
    <t>-405808223</t>
  </si>
  <si>
    <t>OSTV6</t>
  </si>
  <si>
    <t xml:space="preserve">Rozbor vody </t>
  </si>
  <si>
    <t>1448234775</t>
  </si>
  <si>
    <t>OSTV8</t>
  </si>
  <si>
    <t>353557420</t>
  </si>
  <si>
    <t>OSTV9</t>
  </si>
  <si>
    <t>1821292842</t>
  </si>
  <si>
    <t>OSTV11</t>
  </si>
  <si>
    <t>Demontáže vodovodu (potrubí do 50 m, zařizovací předměty 4xU, 1xD, 1xVy, 2xWC)</t>
  </si>
  <si>
    <t>-1983558337</t>
  </si>
  <si>
    <t>D.1.4.G - Elektroinstalace</t>
  </si>
  <si>
    <t>1 - Elektroinstalace</t>
  </si>
  <si>
    <t xml:space="preserve">    D2 - KRABICE + úložný materiál</t>
  </si>
  <si>
    <t xml:space="preserve">    D3 - KABELY A VODIČE - VČETNĚ UKONČENÍ A PROŘEZU</t>
  </si>
  <si>
    <t xml:space="preserve">    D4 - SVORKY , SVORKOVNICE a UCPÁVKY</t>
  </si>
  <si>
    <t xml:space="preserve">    D5 - UKONČENÍ VODIČŮ</t>
  </si>
  <si>
    <t xml:space="preserve">    D6 - ZÁSUVKY A SPÍNAČE - KOMPLETNÍ VČETNĚ RÁMEČKŮ A STROJKŮ</t>
  </si>
  <si>
    <t xml:space="preserve">    D7 - Svítidla </t>
  </si>
  <si>
    <t xml:space="preserve">    D8 - HZS</t>
  </si>
  <si>
    <t xml:space="preserve">D1 - AKTIVNÍ BLESKOSVOD </t>
  </si>
  <si>
    <t>D2</t>
  </si>
  <si>
    <t>KRABICE + úložný materiál</t>
  </si>
  <si>
    <t>Pol4</t>
  </si>
  <si>
    <t>Krabice pod omítku odbočná</t>
  </si>
  <si>
    <t>Pol5</t>
  </si>
  <si>
    <t>Krabice do sádrokartonu odbočná</t>
  </si>
  <si>
    <t>Pol6</t>
  </si>
  <si>
    <t>Krabice do sádrokartonu přístrojová</t>
  </si>
  <si>
    <t>Pol7</t>
  </si>
  <si>
    <t>Krabice pod omítku přístrojová</t>
  </si>
  <si>
    <t>Pol8</t>
  </si>
  <si>
    <t xml:space="preserve">Kabelový žlab drátěný  200x50x2000 kopletní</t>
  </si>
  <si>
    <t>Pol9</t>
  </si>
  <si>
    <t xml:space="preserve">Kabelový žlab drátěný  150x50x2000 kompletní</t>
  </si>
  <si>
    <t>Pol10</t>
  </si>
  <si>
    <t xml:space="preserve">Kabelový žlab drátěný  100x50x2000 kompletní</t>
  </si>
  <si>
    <t>Pol11</t>
  </si>
  <si>
    <t>Trubka ohebná</t>
  </si>
  <si>
    <t>D3</t>
  </si>
  <si>
    <t>KABELY A VODIČE - VČETNĚ UKONČENÍ A PROŘEZU</t>
  </si>
  <si>
    <t>Pol12</t>
  </si>
  <si>
    <t xml:space="preserve">1-CXKH-R 3Jx 1,5  B2CAS1D0</t>
  </si>
  <si>
    <t>Pol13</t>
  </si>
  <si>
    <t>1-CXKH-R-3J x 2,5 B2CAS1D0</t>
  </si>
  <si>
    <t>Pol14</t>
  </si>
  <si>
    <t xml:space="preserve">1-CXKH-R-2A x 1,5  B2CAS1D0</t>
  </si>
  <si>
    <t>Pol15</t>
  </si>
  <si>
    <t xml:space="preserve">1-CXKH-R-3A x 1,5  B2CAS1D0</t>
  </si>
  <si>
    <t>Pol16</t>
  </si>
  <si>
    <t xml:space="preserve">1-CXKH-R-5J x 6  B2CAS1D0</t>
  </si>
  <si>
    <t>Pol17</t>
  </si>
  <si>
    <t>1-CXKH-R-5J x 16 B2CAS1D0</t>
  </si>
  <si>
    <t>Pol18</t>
  </si>
  <si>
    <t>1-CXKH-R-5J x 10 B2CAS1D0</t>
  </si>
  <si>
    <t>Pol19</t>
  </si>
  <si>
    <t xml:space="preserve">1-CXKH-V 2Ax 1,5  B2CAS1D0</t>
  </si>
  <si>
    <t>Pol20</t>
  </si>
  <si>
    <t>CY 25žz</t>
  </si>
  <si>
    <t>Pol21</t>
  </si>
  <si>
    <t>CY 16žz</t>
  </si>
  <si>
    <t>Pol22</t>
  </si>
  <si>
    <t>CY 10žz</t>
  </si>
  <si>
    <t>Pol23</t>
  </si>
  <si>
    <t>CY 6žz</t>
  </si>
  <si>
    <t>Pol24</t>
  </si>
  <si>
    <t>CY 4žz</t>
  </si>
  <si>
    <t>D4</t>
  </si>
  <si>
    <t>SVORKY , SVORKOVNICE a UCPÁVKY</t>
  </si>
  <si>
    <t>Pol25</t>
  </si>
  <si>
    <t>Svorky WAGO 3x2,5; 2x2,5</t>
  </si>
  <si>
    <t>Pol26</t>
  </si>
  <si>
    <t xml:space="preserve">požarní ucpávka pro průchod  zdí jeden kabel o průměru 15mm</t>
  </si>
  <si>
    <t>D5</t>
  </si>
  <si>
    <t>UKONČENÍ VODIČŮ</t>
  </si>
  <si>
    <t>Pol27</t>
  </si>
  <si>
    <t>V rozváděči</t>
  </si>
  <si>
    <t>Pol28</t>
  </si>
  <si>
    <t>Montáž rozvodnice</t>
  </si>
  <si>
    <t>Pol29</t>
  </si>
  <si>
    <t>Na zařízeních</t>
  </si>
  <si>
    <t>D6</t>
  </si>
  <si>
    <t>ZÁSUVKY A SPÍNAČE - KOMPLETNÍ VČETNĚ RÁMEČKŮ A STROJKŮ</t>
  </si>
  <si>
    <t>Pol30</t>
  </si>
  <si>
    <t>Spínač 230V, 10A, řazení 1,</t>
  </si>
  <si>
    <t>Pol31</t>
  </si>
  <si>
    <t>Spínač 230V, 10A, řazení 5</t>
  </si>
  <si>
    <t>Pol32</t>
  </si>
  <si>
    <t>Spínač 230V, 10A, řazení6,</t>
  </si>
  <si>
    <t>Pol33</t>
  </si>
  <si>
    <t>Spínač 230V, 10A, řazení 7,</t>
  </si>
  <si>
    <t>Pol34</t>
  </si>
  <si>
    <t xml:space="preserve">zásuvka 230V/16A,  barva bílá</t>
  </si>
  <si>
    <t>Pol35</t>
  </si>
  <si>
    <t xml:space="preserve">zásuvka 230V/16A,  s přepěťovou ochranou</t>
  </si>
  <si>
    <t>Pol36</t>
  </si>
  <si>
    <t>Doběhové relé k ventilátorům</t>
  </si>
  <si>
    <t>Pol37</t>
  </si>
  <si>
    <t>pohybové čidlo</t>
  </si>
  <si>
    <t>Pol38</t>
  </si>
  <si>
    <t>Tlačítko totál stop</t>
  </si>
  <si>
    <t>D7</t>
  </si>
  <si>
    <t xml:space="preserve">Svítidla </t>
  </si>
  <si>
    <t>Pol39</t>
  </si>
  <si>
    <t>LED ,IP20, IK05,36W,92lm/W,3000lm,4000K</t>
  </si>
  <si>
    <t>Pol40</t>
  </si>
  <si>
    <t>LED,IP20, IK05,47W,109lm/W,5100lm,4000K</t>
  </si>
  <si>
    <t>Pol41</t>
  </si>
  <si>
    <t>LED,IP20,IK05,36W,111lm/W,4000lm,4000K</t>
  </si>
  <si>
    <t>Pol42</t>
  </si>
  <si>
    <t>LED,IP65,IK05,32W,141lm,/W,4500lm,4000K</t>
  </si>
  <si>
    <t>Pol43</t>
  </si>
  <si>
    <t>LED,IP54,IK08,24W,95lm/W,2280lm,4000K</t>
  </si>
  <si>
    <t>Pol44</t>
  </si>
  <si>
    <t>LED,IP54,IK08,36W,100lm/W,3600lm,4000K</t>
  </si>
  <si>
    <t>Pol45</t>
  </si>
  <si>
    <t>19329 L.LARG DWCL AT OPT GL SA LT0 2× LTO 7,2V 0,5Ah</t>
  </si>
  <si>
    <t>Pol46</t>
  </si>
  <si>
    <t>19328 L.LARG DWCL AT OPT 24W SA LT0 LTO 7,2V 0,5Ah</t>
  </si>
  <si>
    <t>Pol47</t>
  </si>
  <si>
    <t>19220 F65 LED 6 W IP65 AT SE 1H/RM SE 1h NiCd 4,8 V 0,75 Ah</t>
  </si>
  <si>
    <t>Pol51</t>
  </si>
  <si>
    <t>19044-piktogram</t>
  </si>
  <si>
    <t>D8</t>
  </si>
  <si>
    <t>HZS</t>
  </si>
  <si>
    <t>Pol54</t>
  </si>
  <si>
    <t>Koordinace s ostatními profesemi</t>
  </si>
  <si>
    <t>hod</t>
  </si>
  <si>
    <t>Pol55</t>
  </si>
  <si>
    <t>Příprava ke komplexní zkoušce</t>
  </si>
  <si>
    <t>Pol56</t>
  </si>
  <si>
    <t>Funkční odzkoušení zařízení</t>
  </si>
  <si>
    <t>Pol57</t>
  </si>
  <si>
    <t>Zaučení obsluhy</t>
  </si>
  <si>
    <t>Pol58</t>
  </si>
  <si>
    <t>Výchozí revize</t>
  </si>
  <si>
    <t>Pol59</t>
  </si>
  <si>
    <t>Podružný materiál</t>
  </si>
  <si>
    <t>Pol60</t>
  </si>
  <si>
    <t>Zednické přípomoci</t>
  </si>
  <si>
    <t>Pol61</t>
  </si>
  <si>
    <t>frézování drážek 2,5cm x 3cm</t>
  </si>
  <si>
    <t>Pol62</t>
  </si>
  <si>
    <t>frézování drážek 2cm x 2cm</t>
  </si>
  <si>
    <t>Pol63</t>
  </si>
  <si>
    <t>vrtání otvorů D 30mm</t>
  </si>
  <si>
    <t>Pol64</t>
  </si>
  <si>
    <t>úklid suti</t>
  </si>
  <si>
    <t>Pol65</t>
  </si>
  <si>
    <t>odvoz suti</t>
  </si>
  <si>
    <t>km</t>
  </si>
  <si>
    <t>Pol66</t>
  </si>
  <si>
    <t>Napojení čerpadla TUV 230V, zásuvka + kabel</t>
  </si>
  <si>
    <t>Pol67</t>
  </si>
  <si>
    <t>Osvětlení výtahové šachty včetně kabelu vypínače a svítidel</t>
  </si>
  <si>
    <t>D1</t>
  </si>
  <si>
    <t xml:space="preserve">AKTIVNÍ BLESKOSVOD </t>
  </si>
  <si>
    <t>Pol1</t>
  </si>
  <si>
    <t>Rozváděč R3</t>
  </si>
  <si>
    <t>Pol2</t>
  </si>
  <si>
    <t>Rozváděč R4</t>
  </si>
  <si>
    <t>Pol3</t>
  </si>
  <si>
    <t>Rozváděč HR</t>
  </si>
  <si>
    <t>Pol68</t>
  </si>
  <si>
    <t>Tyčový jímač kotvený do krovu výška 3m</t>
  </si>
  <si>
    <t>-296737365</t>
  </si>
  <si>
    <t>Tyčový jímač kotvený do krovu výška 3m, včetně montáže</t>
  </si>
  <si>
    <t>Pol69</t>
  </si>
  <si>
    <t>Ochranný úhelník včetně držáků</t>
  </si>
  <si>
    <t>-1450697777</t>
  </si>
  <si>
    <t>Ochranný úhelník včetně držáků, včetně montáže</t>
  </si>
  <si>
    <t>Pol70</t>
  </si>
  <si>
    <t>svorka SR 03</t>
  </si>
  <si>
    <t>1953518072</t>
  </si>
  <si>
    <t>svorka SR 03, včetně montáže</t>
  </si>
  <si>
    <t>Pol71</t>
  </si>
  <si>
    <t>pásek FeZN 30x4</t>
  </si>
  <si>
    <t>-1370108849</t>
  </si>
  <si>
    <t>pásek FeZN 30x4, včetně montáže</t>
  </si>
  <si>
    <t>Pol72</t>
  </si>
  <si>
    <t>drát AIMgSi 8mm</t>
  </si>
  <si>
    <t>-848093117</t>
  </si>
  <si>
    <t>drát AIMgSi 8mm, včetně montáže</t>
  </si>
  <si>
    <t>Pol73</t>
  </si>
  <si>
    <t>drát FeZn 10mm</t>
  </si>
  <si>
    <t>-1533469277</t>
  </si>
  <si>
    <t>drát FeZn 10mm, včetně montáže</t>
  </si>
  <si>
    <t>Pol74</t>
  </si>
  <si>
    <t>svorka SK</t>
  </si>
  <si>
    <t>-1808573729</t>
  </si>
  <si>
    <t>svorka SK, včetně montáže</t>
  </si>
  <si>
    <t>Pol75</t>
  </si>
  <si>
    <t>svorka SS</t>
  </si>
  <si>
    <t>-1479797256</t>
  </si>
  <si>
    <t>svorka SS, včetně montáže</t>
  </si>
  <si>
    <t>Pol76</t>
  </si>
  <si>
    <t>svorka SO</t>
  </si>
  <si>
    <t>-656938827</t>
  </si>
  <si>
    <t>svorka SO, včetně montáže</t>
  </si>
  <si>
    <t>Pol77</t>
  </si>
  <si>
    <t>svorka ZS</t>
  </si>
  <si>
    <t>338401022</t>
  </si>
  <si>
    <t>svorka ZS, včetně montáže</t>
  </si>
  <si>
    <t>Pol82</t>
  </si>
  <si>
    <t>svorka SU</t>
  </si>
  <si>
    <t>-911411799</t>
  </si>
  <si>
    <t>svorka SU, včetně montáže</t>
  </si>
  <si>
    <t>Pol78</t>
  </si>
  <si>
    <t>podpěra na šikmou střechu s plechovou krytinou</t>
  </si>
  <si>
    <t>1576916802</t>
  </si>
  <si>
    <t>podpěra na šikmou střechu s plechovou krytinou, včetně montáže</t>
  </si>
  <si>
    <t>Pol79</t>
  </si>
  <si>
    <t>podpora na fasádu</t>
  </si>
  <si>
    <t>-1872057338</t>
  </si>
  <si>
    <t>podpora na fasádu, včetně montáže</t>
  </si>
  <si>
    <t>Pol80</t>
  </si>
  <si>
    <t>podpěra na hřeben střechy s plechovou krytinou</t>
  </si>
  <si>
    <t>2010096926</t>
  </si>
  <si>
    <t>podpěra na hřeben střechy s plechovou krytinou, včetně montáže</t>
  </si>
  <si>
    <t>Pol81</t>
  </si>
  <si>
    <t>MONTÁŽNÍ A VÝKOPOVÉ PRÁCE,REVIZE</t>
  </si>
  <si>
    <t>-1528174177</t>
  </si>
  <si>
    <t>Pol83</t>
  </si>
  <si>
    <t>vytyčení trasy</t>
  </si>
  <si>
    <t>-96461888</t>
  </si>
  <si>
    <t>Pol84</t>
  </si>
  <si>
    <t>Výkop rýhy 350/800</t>
  </si>
  <si>
    <t>-1182118375</t>
  </si>
  <si>
    <t>Pol85</t>
  </si>
  <si>
    <t>Zához výkopu 350/800</t>
  </si>
  <si>
    <t>1667915686</t>
  </si>
  <si>
    <t>Pol86</t>
  </si>
  <si>
    <t>Provizorní úprava povrchu - rozprostření, uhrabání</t>
  </si>
  <si>
    <t>562218479</t>
  </si>
  <si>
    <t>Pol87</t>
  </si>
  <si>
    <t>Oprava zámkové dlažby a rozebrání dlažby a znovu položení</t>
  </si>
  <si>
    <t>-1029009340</t>
  </si>
  <si>
    <t>D.1.4.H - Elektronické komunikace</t>
  </si>
  <si>
    <t>D1 - Slaboproudé rozvody</t>
  </si>
  <si>
    <t xml:space="preserve">    oddíl 1 - Strukturovaná kabeláž - univerzální kabelážní systém </t>
  </si>
  <si>
    <t xml:space="preserve">    220990005 - Dovybavení</t>
  </si>
  <si>
    <t xml:space="preserve">    220990014 - Aktivní prvky </t>
  </si>
  <si>
    <t xml:space="preserve">    220990016 - Optické moduly </t>
  </si>
  <si>
    <t xml:space="preserve">    220990018 - Optické patch cordy  </t>
  </si>
  <si>
    <t xml:space="preserve">    220990020 - Zdroj UPS </t>
  </si>
  <si>
    <t xml:space="preserve">    220990022 - Wifi - access point (nejsou součástí projektu)</t>
  </si>
  <si>
    <t xml:space="preserve">    220990023 - AV technika - kabelová příprava pro připojení dataprojektor  - (kabelová příprava, bez instalace dat</t>
  </si>
  <si>
    <t xml:space="preserve">    220990035 - Kabely a elektroinstalační materiál</t>
  </si>
  <si>
    <t xml:space="preserve">    oddíl 2 - Signalizační zařízení INV  </t>
  </si>
  <si>
    <t xml:space="preserve">    220990067 - Kabely a elektroinstalační materiál</t>
  </si>
  <si>
    <t xml:space="preserve">    oddíl 3 - Kabelové žlaby + parapetní kanál</t>
  </si>
  <si>
    <t xml:space="preserve">    oddíl 4 - Požární ucpávky </t>
  </si>
  <si>
    <t xml:space="preserve">    oddíl 5 - Demontáže </t>
  </si>
  <si>
    <t>Slaboproudé rozvody</t>
  </si>
  <si>
    <t>oddíl 1</t>
  </si>
  <si>
    <t xml:space="preserve">Strukturovaná kabeláž - univerzální kabelážní systém </t>
  </si>
  <si>
    <t>220990001</t>
  </si>
  <si>
    <t>zásuvka pod omítku 2xRJ45 UTP CAT6 včetně rámečku</t>
  </si>
  <si>
    <t>220990002</t>
  </si>
  <si>
    <t>keyston UTP CAT6</t>
  </si>
  <si>
    <t>220990003</t>
  </si>
  <si>
    <t>19" datový rozvaděč</t>
  </si>
  <si>
    <t>220990004</t>
  </si>
  <si>
    <t>Demontáž stáv. datového rozvaděče, přepojení a přemístění výzbroje do nového datového rozvaděče</t>
  </si>
  <si>
    <t>220990005</t>
  </si>
  <si>
    <t>Dovybavení</t>
  </si>
  <si>
    <t>220990006</t>
  </si>
  <si>
    <t>Rozvaděč stojanový 42U/600x800, šedý, dveře sklo</t>
  </si>
  <si>
    <t>220990007</t>
  </si>
  <si>
    <t>Ventilační jednotka univerzální se 4 ventilátory do stropu nebo do podlahy</t>
  </si>
  <si>
    <t>220990008</t>
  </si>
  <si>
    <t>Rozvodný panel 5x 230V včetně vany 2U v černé barvě</t>
  </si>
  <si>
    <t>220990009</t>
  </si>
  <si>
    <t>Patch panel UTP 24 x RJ45 1U, CAT6</t>
  </si>
  <si>
    <t>220990010</t>
  </si>
  <si>
    <t>Vyvazovací panel 1U plastová oka BK černý</t>
  </si>
  <si>
    <t>220990011</t>
  </si>
  <si>
    <t>Vyvazovací panel 2U plastová oka BK černý</t>
  </si>
  <si>
    <t>220990012</t>
  </si>
  <si>
    <t xml:space="preserve">Patch kabel UTP  3m, CAT6</t>
  </si>
  <si>
    <t>220990013</t>
  </si>
  <si>
    <t xml:space="preserve">Patch kabel UTP  5m, CAT6</t>
  </si>
  <si>
    <t>220990014</t>
  </si>
  <si>
    <t xml:space="preserve">Aktivní prvky </t>
  </si>
  <si>
    <t>220990015</t>
  </si>
  <si>
    <t>switch síťový přepínač typ 1 (parametry viz. technické podmínky)</t>
  </si>
  <si>
    <t>220990016</t>
  </si>
  <si>
    <t xml:space="preserve">Optické moduly </t>
  </si>
  <si>
    <t>220990017</t>
  </si>
  <si>
    <t xml:space="preserve">SFP+  Single-Mode optický modul SFP+, 10Gbit (komapatibilní s požadovaným aktivním prvkem)</t>
  </si>
  <si>
    <t>220990018</t>
  </si>
  <si>
    <t xml:space="preserve">Optické patch cordy  </t>
  </si>
  <si>
    <t>220990019</t>
  </si>
  <si>
    <t>Patch kabel 9/125 LCupc/LCupc SM OS 1m duplex SXPC-LC/LC-UPC-OS-1M-D</t>
  </si>
  <si>
    <t>220990020</t>
  </si>
  <si>
    <t xml:space="preserve">Zdroj UPS </t>
  </si>
  <si>
    <t>220990021</t>
  </si>
  <si>
    <t>Záložní zdroj - 1500 VA / 1000 W, Line interactive, 2×IEC Jumpers, 4×IEC 320 C13, USB, RS-232 a Ethernet (Smart-UPS 1500VA LCD RM 2U 230V do stojanu, se síťovou kartou) Šířka 432 mm x Výška 89 mm x Hloubka 457 mm</t>
  </si>
  <si>
    <t>220990022</t>
  </si>
  <si>
    <t>Wifi - access point (nejsou součástí projektu)</t>
  </si>
  <si>
    <t>220990023</t>
  </si>
  <si>
    <t xml:space="preserve">AV technika - kabelová příprava pro připojení dataprojektor  - (kabelová příprava, bez instalace dat</t>
  </si>
  <si>
    <t>220990024</t>
  </si>
  <si>
    <t>Přípojné místo 2 moduly (neosazený) eloxovaný hliník, včetně napojení kabeláže uvnitř boxu, povrchová instalace uvnitř katedry</t>
  </si>
  <si>
    <t>220990025</t>
  </si>
  <si>
    <t>Modul VGA + 2x jack audio 3,5mm (Modul obsahuje 1x konektor VGA 15pin D-Sub a 2x jack 3,5mm s pájecími kališky.Letovaná kabeláž 110 Kč/m. Nutno specifikovat konektor na konci kabelu</t>
  </si>
  <si>
    <t>220990026</t>
  </si>
  <si>
    <t>Modul HDMI (Modul obsahuje 1x HDMI konektor.Kabeláž 40 cm)</t>
  </si>
  <si>
    <t>220990027</t>
  </si>
  <si>
    <t>Kabel HDMI-HDMI 15.0m, v1.3 male-male zlacené kontakty stíněný GEMBIRD A-type (19-pin, Single Link)</t>
  </si>
  <si>
    <t>220990028</t>
  </si>
  <si>
    <t>Kabel přípojný 15M/15M VGA 15m stíněný, black</t>
  </si>
  <si>
    <t>220990029</t>
  </si>
  <si>
    <t>zakončení kabelu VGA v přípojném místě</t>
  </si>
  <si>
    <t>220990030</t>
  </si>
  <si>
    <t>Audio kabel, Vícežilový, nestíněný, 2 Jader, 18 AWG, 0.75 mm², 328.08 ft</t>
  </si>
  <si>
    <t>220990031</t>
  </si>
  <si>
    <t>reproduktorvá zásuvka (jack konektor 3.5 mm zásuvka)</t>
  </si>
  <si>
    <t>220990032</t>
  </si>
  <si>
    <t xml:space="preserve">lišta vkládací 60x40  (2m)</t>
  </si>
  <si>
    <t>220990033</t>
  </si>
  <si>
    <t>trubka ohebná KF09063</t>
  </si>
  <si>
    <t>220990034</t>
  </si>
  <si>
    <t>drážka pro tr.63, cihla</t>
  </si>
  <si>
    <t>220990035</t>
  </si>
  <si>
    <t>Kabely a elektroinstalační materiál</t>
  </si>
  <si>
    <t>220990036</t>
  </si>
  <si>
    <t xml:space="preserve">Kabel U/UTP drát  CAT6, LSZH, cívka 305m, reakce na oheň Eca</t>
  </si>
  <si>
    <t>220990037</t>
  </si>
  <si>
    <t>trubka obebná - MONOFLEX 16 320N PVC šedá s protah.drátem</t>
  </si>
  <si>
    <t>220990038</t>
  </si>
  <si>
    <t>trubka obebná - MONOFLEX 20 320N PVC šedá s protah.drátem</t>
  </si>
  <si>
    <t>220990039</t>
  </si>
  <si>
    <t>trubka obebná - MONOFLEX 25 320N PVC šedá s protah.drátem</t>
  </si>
  <si>
    <t>220990040</t>
  </si>
  <si>
    <t>trubka obebná - MONOFLEX 50 320N PVC šedá s protah.drátem</t>
  </si>
  <si>
    <t>220990041</t>
  </si>
  <si>
    <t>krabice KU68-1901 vč.víčka pod omítku</t>
  </si>
  <si>
    <t>220990042</t>
  </si>
  <si>
    <t>krabice odbočná KO 100 E5 pod omítku včetně víčka</t>
  </si>
  <si>
    <t>220990043</t>
  </si>
  <si>
    <t>krabice přístrojová KP68/2</t>
  </si>
  <si>
    <t>220990044</t>
  </si>
  <si>
    <t xml:space="preserve">Kabelová příchytka KB 16 (s natloukací hmoždinkou N 6) rozm.15x230mm  - bal.50ks - oboustranná</t>
  </si>
  <si>
    <t>220990045</t>
  </si>
  <si>
    <t xml:space="preserve">Kabelová příchytka KB 8 (s natloukací hmoždinkou N 6) rozm.15x133mm  - bal.50ks - jednostranná</t>
  </si>
  <si>
    <t>220990046</t>
  </si>
  <si>
    <t xml:space="preserve">Dvouháčková hmoždinka ClipFix SF plus ZS 10  - bal.100ks</t>
  </si>
  <si>
    <t>220990047</t>
  </si>
  <si>
    <t xml:space="preserve">Sběrný kabelový držák SHA 15, Rozměr 92x63mm -  bal.50ks</t>
  </si>
  <si>
    <t>220990048</t>
  </si>
  <si>
    <t xml:space="preserve">Upevňovací podložka ClipFix SF plus MS pro sběrný kabelový držák -  bal.50ks</t>
  </si>
  <si>
    <t>220990049</t>
  </si>
  <si>
    <t>stahovací pásky SP (bal 100 ks)</t>
  </si>
  <si>
    <t>220990050</t>
  </si>
  <si>
    <t>lišta hranatá 40x20 HA (3m) včetně spoj.materiálu</t>
  </si>
  <si>
    <t>220990051</t>
  </si>
  <si>
    <t>lišta hranatá 40x40 HA (3m) včetně spoj.materiálu</t>
  </si>
  <si>
    <t>220990052</t>
  </si>
  <si>
    <t>drážka pro tr.16, cihla</t>
  </si>
  <si>
    <t>220990053</t>
  </si>
  <si>
    <t>drážka pro tr.20, cihla</t>
  </si>
  <si>
    <t>220990054</t>
  </si>
  <si>
    <t>drážka pro tr.25, cihla</t>
  </si>
  <si>
    <t>220990055</t>
  </si>
  <si>
    <t>drážka pro tr.50, cihla</t>
  </si>
  <si>
    <t>220990056</t>
  </si>
  <si>
    <t>prostup stavební konstrukcí zdivo do tl.300mm, otvor 30x30mm</t>
  </si>
  <si>
    <t>220990057</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</si>
  <si>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</si>
  <si>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</si>
  <si>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220990058</t>
  </si>
  <si>
    <t>ICT měření UTP kabelů (počet portů)</t>
  </si>
  <si>
    <t>220990059</t>
  </si>
  <si>
    <t>vystavení měřícího protokolu</t>
  </si>
  <si>
    <t>220990060</t>
  </si>
  <si>
    <t>drobný elektroinstalační materiál (10kg)</t>
  </si>
  <si>
    <t>oddíl 2</t>
  </si>
  <si>
    <t xml:space="preserve">Signalizační zařízení INV  </t>
  </si>
  <si>
    <t>220990061</t>
  </si>
  <si>
    <t xml:space="preserve">Modul kontrolní s alarmem 15-28 V AC / 18-35 V DC  (do KU68)</t>
  </si>
  <si>
    <t>220990062</t>
  </si>
  <si>
    <t>Tlačítko prosvětlené signální s táhlem (do KU68)</t>
  </si>
  <si>
    <t>220990063</t>
  </si>
  <si>
    <t>Resetovací tlačítko (do KU68)</t>
  </si>
  <si>
    <t>220990064</t>
  </si>
  <si>
    <t>Transformátor 230V/14V 2A (do KU68)</t>
  </si>
  <si>
    <t>220990065</t>
  </si>
  <si>
    <t>Tlačítko signální prosvětlené</t>
  </si>
  <si>
    <t>220990066</t>
  </si>
  <si>
    <t>konektory RJ45 F/UTP 4p, RJ45 UTP 4p</t>
  </si>
  <si>
    <t>220990067</t>
  </si>
  <si>
    <t>220990068</t>
  </si>
  <si>
    <t>kabel JYSTY 2x2x0,8</t>
  </si>
  <si>
    <t>220990069</t>
  </si>
  <si>
    <t>kabel JYSTY 3x2x0,8</t>
  </si>
  <si>
    <t>220990070</t>
  </si>
  <si>
    <t>220990071</t>
  </si>
  <si>
    <t>220990072</t>
  </si>
  <si>
    <t>220990073</t>
  </si>
  <si>
    <t>krabice KU68-1901 vč.víčka</t>
  </si>
  <si>
    <t>220990074</t>
  </si>
  <si>
    <t>oddíl 3</t>
  </si>
  <si>
    <t>Kabelové žlaby + parapetní kanál</t>
  </si>
  <si>
    <t>220990075</t>
  </si>
  <si>
    <t>rozvaděč 600X950x300, plast .pod omítku</t>
  </si>
  <si>
    <t>220990076</t>
  </si>
  <si>
    <t>stouapcí nika do zdi š500xhl150</t>
  </si>
  <si>
    <t>220990077</t>
  </si>
  <si>
    <t>kabelový prostup stropem 100x100</t>
  </si>
  <si>
    <t>220990078</t>
  </si>
  <si>
    <t>kabelový žlab KZI 60x200x0.75 pozink (včetně víka, přepážky,spoj.mat a kotvení)</t>
  </si>
  <si>
    <t>220990079</t>
  </si>
  <si>
    <t>parapetní kanál (2m) 160x65 včetně spoj.materiálu + kryt , dvoukomorový</t>
  </si>
  <si>
    <t>220990080</t>
  </si>
  <si>
    <t>přístrojová krabice do PK</t>
  </si>
  <si>
    <t>220990081</t>
  </si>
  <si>
    <t>stahovací pásky SP (bal100 ks)</t>
  </si>
  <si>
    <t>oddíl 4</t>
  </si>
  <si>
    <t xml:space="preserve">Požární ucpávky </t>
  </si>
  <si>
    <t>220990082</t>
  </si>
  <si>
    <t>bílý protipožární tmel ,třída reakce na oheň dle ČSN EN 13501-1:2007 B-s1, d0, Požární odolnosti v dané spáře vyšší než 240 minut (bal 310 ml)</t>
  </si>
  <si>
    <t>220990083</t>
  </si>
  <si>
    <t>Protipožární ucpávka EI90min, min. tl.stěny 150, až do 300 cm2</t>
  </si>
  <si>
    <t>220990084</t>
  </si>
  <si>
    <t>Štítek protipožární HILTI</t>
  </si>
  <si>
    <t>oddíl 5</t>
  </si>
  <si>
    <t xml:space="preserve">Demontáže </t>
  </si>
  <si>
    <t>220990085</t>
  </si>
  <si>
    <t>Demontáž všech koncových provků a uložného materiálu pro kabelové rozvody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</si>
</sst>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30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4433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Nástavba provozně technického objektu - ON Trutnov 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27. 1. 2023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ROUND(SUM(AG95:AG102),2)</f>
        <v>0</v>
      </c>
      <c r="AH94" s="110"/>
      <c r="AI94" s="110"/>
      <c r="AJ94" s="110"/>
      <c r="AK94" s="110"/>
      <c r="AL94" s="110"/>
      <c r="AM94" s="110"/>
      <c r="AN94" s="111">
        <f>SUM(AG94,AT94)</f>
        <v>0</v>
      </c>
      <c r="AO94" s="111"/>
      <c r="AP94" s="111"/>
      <c r="AQ94" s="112" t="s">
        <v>1</v>
      </c>
      <c r="AR94" s="113"/>
      <c r="AS94" s="114">
        <f>ROUND(SUM(AS95:AS102),2)</f>
        <v>0</v>
      </c>
      <c r="AT94" s="115">
        <f>ROUND(SUM(AV94:AW94),2)</f>
        <v>0</v>
      </c>
      <c r="AU94" s="116">
        <f>ROUND(SUM(AU95:AU102),5)</f>
        <v>0</v>
      </c>
      <c r="AV94" s="115">
        <f>ROUND(AZ94*L29,2)</f>
        <v>0</v>
      </c>
      <c r="AW94" s="115">
        <f>ROUND(BA94*L30,2)</f>
        <v>0</v>
      </c>
      <c r="AX94" s="115">
        <f>ROUND(BB94*L29,2)</f>
        <v>0</v>
      </c>
      <c r="AY94" s="115">
        <f>ROUND(BC94*L30,2)</f>
        <v>0</v>
      </c>
      <c r="AZ94" s="115">
        <f>ROUND(SUM(AZ95:AZ102),2)</f>
        <v>0</v>
      </c>
      <c r="BA94" s="115">
        <f>ROUND(SUM(BA95:BA102),2)</f>
        <v>0</v>
      </c>
      <c r="BB94" s="115">
        <f>ROUND(SUM(BB95:BB102),2)</f>
        <v>0</v>
      </c>
      <c r="BC94" s="115">
        <f>ROUND(SUM(BC95:BC102),2)</f>
        <v>0</v>
      </c>
      <c r="BD94" s="117">
        <f>ROUND(SUM(BD95:BD102),2)</f>
        <v>0</v>
      </c>
      <c r="BE94" s="6"/>
      <c r="BS94" s="118" t="s">
        <v>72</v>
      </c>
      <c r="BT94" s="118" t="s">
        <v>73</v>
      </c>
      <c r="BU94" s="119" t="s">
        <v>74</v>
      </c>
      <c r="BV94" s="118" t="s">
        <v>75</v>
      </c>
      <c r="BW94" s="118" t="s">
        <v>5</v>
      </c>
      <c r="BX94" s="118" t="s">
        <v>76</v>
      </c>
      <c r="CL94" s="118" t="s">
        <v>1</v>
      </c>
    </row>
    <row r="95" s="7" customFormat="1" ht="16.5" customHeight="1">
      <c r="A95" s="120" t="s">
        <v>77</v>
      </c>
      <c r="B95" s="121"/>
      <c r="C95" s="122"/>
      <c r="D95" s="123" t="s">
        <v>78</v>
      </c>
      <c r="E95" s="123"/>
      <c r="F95" s="123"/>
      <c r="G95" s="123"/>
      <c r="H95" s="123"/>
      <c r="I95" s="124"/>
      <c r="J95" s="123" t="s">
        <v>79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'D.1.1a - Architektonicko ...'!J30</f>
        <v>0</v>
      </c>
      <c r="AH95" s="124"/>
      <c r="AI95" s="124"/>
      <c r="AJ95" s="124"/>
      <c r="AK95" s="124"/>
      <c r="AL95" s="124"/>
      <c r="AM95" s="124"/>
      <c r="AN95" s="125">
        <f>SUM(AG95,AT95)</f>
        <v>0</v>
      </c>
      <c r="AO95" s="124"/>
      <c r="AP95" s="124"/>
      <c r="AQ95" s="126" t="s">
        <v>80</v>
      </c>
      <c r="AR95" s="127"/>
      <c r="AS95" s="128">
        <v>0</v>
      </c>
      <c r="AT95" s="129">
        <f>ROUND(SUM(AV95:AW95),2)</f>
        <v>0</v>
      </c>
      <c r="AU95" s="130">
        <f>'D.1.1a - Architektonicko ...'!P148</f>
        <v>0</v>
      </c>
      <c r="AV95" s="129">
        <f>'D.1.1a - Architektonicko ...'!J33</f>
        <v>0</v>
      </c>
      <c r="AW95" s="129">
        <f>'D.1.1a - Architektonicko ...'!J34</f>
        <v>0</v>
      </c>
      <c r="AX95" s="129">
        <f>'D.1.1a - Architektonicko ...'!J35</f>
        <v>0</v>
      </c>
      <c r="AY95" s="129">
        <f>'D.1.1a - Architektonicko ...'!J36</f>
        <v>0</v>
      </c>
      <c r="AZ95" s="129">
        <f>'D.1.1a - Architektonicko ...'!F33</f>
        <v>0</v>
      </c>
      <c r="BA95" s="129">
        <f>'D.1.1a - Architektonicko ...'!F34</f>
        <v>0</v>
      </c>
      <c r="BB95" s="129">
        <f>'D.1.1a - Architektonicko ...'!F35</f>
        <v>0</v>
      </c>
      <c r="BC95" s="129">
        <f>'D.1.1a - Architektonicko ...'!F36</f>
        <v>0</v>
      </c>
      <c r="BD95" s="131">
        <f>'D.1.1a - Architektonicko ...'!F37</f>
        <v>0</v>
      </c>
      <c r="BE95" s="7"/>
      <c r="BT95" s="132" t="s">
        <v>81</v>
      </c>
      <c r="BV95" s="132" t="s">
        <v>75</v>
      </c>
      <c r="BW95" s="132" t="s">
        <v>82</v>
      </c>
      <c r="BX95" s="132" t="s">
        <v>5</v>
      </c>
      <c r="CL95" s="132" t="s">
        <v>1</v>
      </c>
      <c r="CM95" s="132" t="s">
        <v>83</v>
      </c>
    </row>
    <row r="96" s="7" customFormat="1" ht="24.75" customHeight="1">
      <c r="A96" s="120" t="s">
        <v>77</v>
      </c>
      <c r="B96" s="121"/>
      <c r="C96" s="122"/>
      <c r="D96" s="123" t="s">
        <v>84</v>
      </c>
      <c r="E96" s="123"/>
      <c r="F96" s="123"/>
      <c r="G96" s="123"/>
      <c r="H96" s="123"/>
      <c r="I96" s="124"/>
      <c r="J96" s="123" t="s">
        <v>85</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'D.1.1b - Sanace - vlhkost...'!J30</f>
        <v>0</v>
      </c>
      <c r="AH96" s="124"/>
      <c r="AI96" s="124"/>
      <c r="AJ96" s="124"/>
      <c r="AK96" s="124"/>
      <c r="AL96" s="124"/>
      <c r="AM96" s="124"/>
      <c r="AN96" s="125">
        <f>SUM(AG96,AT96)</f>
        <v>0</v>
      </c>
      <c r="AO96" s="124"/>
      <c r="AP96" s="124"/>
      <c r="AQ96" s="126" t="s">
        <v>80</v>
      </c>
      <c r="AR96" s="127"/>
      <c r="AS96" s="128">
        <v>0</v>
      </c>
      <c r="AT96" s="129">
        <f>ROUND(SUM(AV96:AW96),2)</f>
        <v>0</v>
      </c>
      <c r="AU96" s="130">
        <f>'D.1.1b - Sanace - vlhkost...'!P125</f>
        <v>0</v>
      </c>
      <c r="AV96" s="129">
        <f>'D.1.1b - Sanace - vlhkost...'!J33</f>
        <v>0</v>
      </c>
      <c r="AW96" s="129">
        <f>'D.1.1b - Sanace - vlhkost...'!J34</f>
        <v>0</v>
      </c>
      <c r="AX96" s="129">
        <f>'D.1.1b - Sanace - vlhkost...'!J35</f>
        <v>0</v>
      </c>
      <c r="AY96" s="129">
        <f>'D.1.1b - Sanace - vlhkost...'!J36</f>
        <v>0</v>
      </c>
      <c r="AZ96" s="129">
        <f>'D.1.1b - Sanace - vlhkost...'!F33</f>
        <v>0</v>
      </c>
      <c r="BA96" s="129">
        <f>'D.1.1b - Sanace - vlhkost...'!F34</f>
        <v>0</v>
      </c>
      <c r="BB96" s="129">
        <f>'D.1.1b - Sanace - vlhkost...'!F35</f>
        <v>0</v>
      </c>
      <c r="BC96" s="129">
        <f>'D.1.1b - Sanace - vlhkost...'!F36</f>
        <v>0</v>
      </c>
      <c r="BD96" s="131">
        <f>'D.1.1b - Sanace - vlhkost...'!F37</f>
        <v>0</v>
      </c>
      <c r="BE96" s="7"/>
      <c r="BT96" s="132" t="s">
        <v>81</v>
      </c>
      <c r="BV96" s="132" t="s">
        <v>75</v>
      </c>
      <c r="BW96" s="132" t="s">
        <v>86</v>
      </c>
      <c r="BX96" s="132" t="s">
        <v>5</v>
      </c>
      <c r="CL96" s="132" t="s">
        <v>1</v>
      </c>
      <c r="CM96" s="132" t="s">
        <v>83</v>
      </c>
    </row>
    <row r="97" s="7" customFormat="1" ht="16.5" customHeight="1">
      <c r="A97" s="120" t="s">
        <v>77</v>
      </c>
      <c r="B97" s="121"/>
      <c r="C97" s="122"/>
      <c r="D97" s="123" t="s">
        <v>87</v>
      </c>
      <c r="E97" s="123"/>
      <c r="F97" s="123"/>
      <c r="G97" s="123"/>
      <c r="H97" s="123"/>
      <c r="I97" s="124"/>
      <c r="J97" s="123" t="s">
        <v>88</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'D.1.4.A - Vytápění'!J30</f>
        <v>0</v>
      </c>
      <c r="AH97" s="124"/>
      <c r="AI97" s="124"/>
      <c r="AJ97" s="124"/>
      <c r="AK97" s="124"/>
      <c r="AL97" s="124"/>
      <c r="AM97" s="124"/>
      <c r="AN97" s="125">
        <f>SUM(AG97,AT97)</f>
        <v>0</v>
      </c>
      <c r="AO97" s="124"/>
      <c r="AP97" s="124"/>
      <c r="AQ97" s="126" t="s">
        <v>80</v>
      </c>
      <c r="AR97" s="127"/>
      <c r="AS97" s="128">
        <v>0</v>
      </c>
      <c r="AT97" s="129">
        <f>ROUND(SUM(AV97:AW97),2)</f>
        <v>0</v>
      </c>
      <c r="AU97" s="130">
        <f>'D.1.4.A - Vytápění'!P124</f>
        <v>0</v>
      </c>
      <c r="AV97" s="129">
        <f>'D.1.4.A - Vytápění'!J33</f>
        <v>0</v>
      </c>
      <c r="AW97" s="129">
        <f>'D.1.4.A - Vytápění'!J34</f>
        <v>0</v>
      </c>
      <c r="AX97" s="129">
        <f>'D.1.4.A - Vytápění'!J35</f>
        <v>0</v>
      </c>
      <c r="AY97" s="129">
        <f>'D.1.4.A - Vytápění'!J36</f>
        <v>0</v>
      </c>
      <c r="AZ97" s="129">
        <f>'D.1.4.A - Vytápění'!F33</f>
        <v>0</v>
      </c>
      <c r="BA97" s="129">
        <f>'D.1.4.A - Vytápění'!F34</f>
        <v>0</v>
      </c>
      <c r="BB97" s="129">
        <f>'D.1.4.A - Vytápění'!F35</f>
        <v>0</v>
      </c>
      <c r="BC97" s="129">
        <f>'D.1.4.A - Vytápění'!F36</f>
        <v>0</v>
      </c>
      <c r="BD97" s="131">
        <f>'D.1.4.A - Vytápění'!F37</f>
        <v>0</v>
      </c>
      <c r="BE97" s="7"/>
      <c r="BT97" s="132" t="s">
        <v>81</v>
      </c>
      <c r="BV97" s="132" t="s">
        <v>75</v>
      </c>
      <c r="BW97" s="132" t="s">
        <v>89</v>
      </c>
      <c r="BX97" s="132" t="s">
        <v>5</v>
      </c>
      <c r="CL97" s="132" t="s">
        <v>1</v>
      </c>
      <c r="CM97" s="132" t="s">
        <v>83</v>
      </c>
    </row>
    <row r="98" s="7" customFormat="1" ht="16.5" customHeight="1">
      <c r="A98" s="120" t="s">
        <v>77</v>
      </c>
      <c r="B98" s="121"/>
      <c r="C98" s="122"/>
      <c r="D98" s="123" t="s">
        <v>90</v>
      </c>
      <c r="E98" s="123"/>
      <c r="F98" s="123"/>
      <c r="G98" s="123"/>
      <c r="H98" s="123"/>
      <c r="I98" s="124"/>
      <c r="J98" s="123" t="s">
        <v>91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'D.1.4.B - Chlazení'!J30</f>
        <v>0</v>
      </c>
      <c r="AH98" s="124"/>
      <c r="AI98" s="124"/>
      <c r="AJ98" s="124"/>
      <c r="AK98" s="124"/>
      <c r="AL98" s="124"/>
      <c r="AM98" s="124"/>
      <c r="AN98" s="125">
        <f>SUM(AG98,AT98)</f>
        <v>0</v>
      </c>
      <c r="AO98" s="124"/>
      <c r="AP98" s="124"/>
      <c r="AQ98" s="126" t="s">
        <v>80</v>
      </c>
      <c r="AR98" s="127"/>
      <c r="AS98" s="128">
        <v>0</v>
      </c>
      <c r="AT98" s="129">
        <f>ROUND(SUM(AV98:AW98),2)</f>
        <v>0</v>
      </c>
      <c r="AU98" s="130">
        <f>'D.1.4.B - Chlazení'!P120</f>
        <v>0</v>
      </c>
      <c r="AV98" s="129">
        <f>'D.1.4.B - Chlazení'!J33</f>
        <v>0</v>
      </c>
      <c r="AW98" s="129">
        <f>'D.1.4.B - Chlazení'!J34</f>
        <v>0</v>
      </c>
      <c r="AX98" s="129">
        <f>'D.1.4.B - Chlazení'!J35</f>
        <v>0</v>
      </c>
      <c r="AY98" s="129">
        <f>'D.1.4.B - Chlazení'!J36</f>
        <v>0</v>
      </c>
      <c r="AZ98" s="129">
        <f>'D.1.4.B - Chlazení'!F33</f>
        <v>0</v>
      </c>
      <c r="BA98" s="129">
        <f>'D.1.4.B - Chlazení'!F34</f>
        <v>0</v>
      </c>
      <c r="BB98" s="129">
        <f>'D.1.4.B - Chlazení'!F35</f>
        <v>0</v>
      </c>
      <c r="BC98" s="129">
        <f>'D.1.4.B - Chlazení'!F36</f>
        <v>0</v>
      </c>
      <c r="BD98" s="131">
        <f>'D.1.4.B - Chlazení'!F37</f>
        <v>0</v>
      </c>
      <c r="BE98" s="7"/>
      <c r="BT98" s="132" t="s">
        <v>81</v>
      </c>
      <c r="BV98" s="132" t="s">
        <v>75</v>
      </c>
      <c r="BW98" s="132" t="s">
        <v>92</v>
      </c>
      <c r="BX98" s="132" t="s">
        <v>5</v>
      </c>
      <c r="CL98" s="132" t="s">
        <v>1</v>
      </c>
      <c r="CM98" s="132" t="s">
        <v>83</v>
      </c>
    </row>
    <row r="99" s="7" customFormat="1" ht="16.5" customHeight="1">
      <c r="A99" s="120" t="s">
        <v>77</v>
      </c>
      <c r="B99" s="121"/>
      <c r="C99" s="122"/>
      <c r="D99" s="123" t="s">
        <v>93</v>
      </c>
      <c r="E99" s="123"/>
      <c r="F99" s="123"/>
      <c r="G99" s="123"/>
      <c r="H99" s="123"/>
      <c r="I99" s="124"/>
      <c r="J99" s="123" t="s">
        <v>94</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'D.1.4.C - Vzduchotechnika'!J30</f>
        <v>0</v>
      </c>
      <c r="AH99" s="124"/>
      <c r="AI99" s="124"/>
      <c r="AJ99" s="124"/>
      <c r="AK99" s="124"/>
      <c r="AL99" s="124"/>
      <c r="AM99" s="124"/>
      <c r="AN99" s="125">
        <f>SUM(AG99,AT99)</f>
        <v>0</v>
      </c>
      <c r="AO99" s="124"/>
      <c r="AP99" s="124"/>
      <c r="AQ99" s="126" t="s">
        <v>80</v>
      </c>
      <c r="AR99" s="127"/>
      <c r="AS99" s="128">
        <v>0</v>
      </c>
      <c r="AT99" s="129">
        <f>ROUND(SUM(AV99:AW99),2)</f>
        <v>0</v>
      </c>
      <c r="AU99" s="130">
        <f>'D.1.4.C - Vzduchotechnika'!P119</f>
        <v>0</v>
      </c>
      <c r="AV99" s="129">
        <f>'D.1.4.C - Vzduchotechnika'!J33</f>
        <v>0</v>
      </c>
      <c r="AW99" s="129">
        <f>'D.1.4.C - Vzduchotechnika'!J34</f>
        <v>0</v>
      </c>
      <c r="AX99" s="129">
        <f>'D.1.4.C - Vzduchotechnika'!J35</f>
        <v>0</v>
      </c>
      <c r="AY99" s="129">
        <f>'D.1.4.C - Vzduchotechnika'!J36</f>
        <v>0</v>
      </c>
      <c r="AZ99" s="129">
        <f>'D.1.4.C - Vzduchotechnika'!F33</f>
        <v>0</v>
      </c>
      <c r="BA99" s="129">
        <f>'D.1.4.C - Vzduchotechnika'!F34</f>
        <v>0</v>
      </c>
      <c r="BB99" s="129">
        <f>'D.1.4.C - Vzduchotechnika'!F35</f>
        <v>0</v>
      </c>
      <c r="BC99" s="129">
        <f>'D.1.4.C - Vzduchotechnika'!F36</f>
        <v>0</v>
      </c>
      <c r="BD99" s="131">
        <f>'D.1.4.C - Vzduchotechnika'!F37</f>
        <v>0</v>
      </c>
      <c r="BE99" s="7"/>
      <c r="BT99" s="132" t="s">
        <v>81</v>
      </c>
      <c r="BV99" s="132" t="s">
        <v>75</v>
      </c>
      <c r="BW99" s="132" t="s">
        <v>95</v>
      </c>
      <c r="BX99" s="132" t="s">
        <v>5</v>
      </c>
      <c r="CL99" s="132" t="s">
        <v>1</v>
      </c>
      <c r="CM99" s="132" t="s">
        <v>83</v>
      </c>
    </row>
    <row r="100" s="7" customFormat="1" ht="16.5" customHeight="1">
      <c r="A100" s="120" t="s">
        <v>77</v>
      </c>
      <c r="B100" s="121"/>
      <c r="C100" s="122"/>
      <c r="D100" s="123" t="s">
        <v>96</v>
      </c>
      <c r="E100" s="123"/>
      <c r="F100" s="123"/>
      <c r="G100" s="123"/>
      <c r="H100" s="123"/>
      <c r="I100" s="124"/>
      <c r="J100" s="123" t="s">
        <v>97</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'D.1.4.E - Zařízení techni...'!J30</f>
        <v>0</v>
      </c>
      <c r="AH100" s="124"/>
      <c r="AI100" s="124"/>
      <c r="AJ100" s="124"/>
      <c r="AK100" s="124"/>
      <c r="AL100" s="124"/>
      <c r="AM100" s="124"/>
      <c r="AN100" s="125">
        <f>SUM(AG100,AT100)</f>
        <v>0</v>
      </c>
      <c r="AO100" s="124"/>
      <c r="AP100" s="124"/>
      <c r="AQ100" s="126" t="s">
        <v>80</v>
      </c>
      <c r="AR100" s="127"/>
      <c r="AS100" s="128">
        <v>0</v>
      </c>
      <c r="AT100" s="129">
        <f>ROUND(SUM(AV100:AW100),2)</f>
        <v>0</v>
      </c>
      <c r="AU100" s="130">
        <f>'D.1.4.E - Zařízení techni...'!P128</f>
        <v>0</v>
      </c>
      <c r="AV100" s="129">
        <f>'D.1.4.E - Zařízení techni...'!J33</f>
        <v>0</v>
      </c>
      <c r="AW100" s="129">
        <f>'D.1.4.E - Zařízení techni...'!J34</f>
        <v>0</v>
      </c>
      <c r="AX100" s="129">
        <f>'D.1.4.E - Zařízení techni...'!J35</f>
        <v>0</v>
      </c>
      <c r="AY100" s="129">
        <f>'D.1.4.E - Zařízení techni...'!J36</f>
        <v>0</v>
      </c>
      <c r="AZ100" s="129">
        <f>'D.1.4.E - Zařízení techni...'!F33</f>
        <v>0</v>
      </c>
      <c r="BA100" s="129">
        <f>'D.1.4.E - Zařízení techni...'!F34</f>
        <v>0</v>
      </c>
      <c r="BB100" s="129">
        <f>'D.1.4.E - Zařízení techni...'!F35</f>
        <v>0</v>
      </c>
      <c r="BC100" s="129">
        <f>'D.1.4.E - Zařízení techni...'!F36</f>
        <v>0</v>
      </c>
      <c r="BD100" s="131">
        <f>'D.1.4.E - Zařízení techni...'!F37</f>
        <v>0</v>
      </c>
      <c r="BE100" s="7"/>
      <c r="BT100" s="132" t="s">
        <v>81</v>
      </c>
      <c r="BV100" s="132" t="s">
        <v>75</v>
      </c>
      <c r="BW100" s="132" t="s">
        <v>98</v>
      </c>
      <c r="BX100" s="132" t="s">
        <v>5</v>
      </c>
      <c r="CL100" s="132" t="s">
        <v>1</v>
      </c>
      <c r="CM100" s="132" t="s">
        <v>83</v>
      </c>
    </row>
    <row r="101" s="7" customFormat="1" ht="16.5" customHeight="1">
      <c r="A101" s="120" t="s">
        <v>77</v>
      </c>
      <c r="B101" s="121"/>
      <c r="C101" s="122"/>
      <c r="D101" s="123" t="s">
        <v>99</v>
      </c>
      <c r="E101" s="123"/>
      <c r="F101" s="123"/>
      <c r="G101" s="123"/>
      <c r="H101" s="123"/>
      <c r="I101" s="124"/>
      <c r="J101" s="123" t="s">
        <v>100</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'D.1.4.G - Elektroinstalace'!J30</f>
        <v>0</v>
      </c>
      <c r="AH101" s="124"/>
      <c r="AI101" s="124"/>
      <c r="AJ101" s="124"/>
      <c r="AK101" s="124"/>
      <c r="AL101" s="124"/>
      <c r="AM101" s="124"/>
      <c r="AN101" s="125">
        <f>SUM(AG101,AT101)</f>
        <v>0</v>
      </c>
      <c r="AO101" s="124"/>
      <c r="AP101" s="124"/>
      <c r="AQ101" s="126" t="s">
        <v>80</v>
      </c>
      <c r="AR101" s="127"/>
      <c r="AS101" s="128">
        <v>0</v>
      </c>
      <c r="AT101" s="129">
        <f>ROUND(SUM(AV101:AW101),2)</f>
        <v>0</v>
      </c>
      <c r="AU101" s="130">
        <f>'D.1.4.G - Elektroinstalace'!P125</f>
        <v>0</v>
      </c>
      <c r="AV101" s="129">
        <f>'D.1.4.G - Elektroinstalace'!J33</f>
        <v>0</v>
      </c>
      <c r="AW101" s="129">
        <f>'D.1.4.G - Elektroinstalace'!J34</f>
        <v>0</v>
      </c>
      <c r="AX101" s="129">
        <f>'D.1.4.G - Elektroinstalace'!J35</f>
        <v>0</v>
      </c>
      <c r="AY101" s="129">
        <f>'D.1.4.G - Elektroinstalace'!J36</f>
        <v>0</v>
      </c>
      <c r="AZ101" s="129">
        <f>'D.1.4.G - Elektroinstalace'!F33</f>
        <v>0</v>
      </c>
      <c r="BA101" s="129">
        <f>'D.1.4.G - Elektroinstalace'!F34</f>
        <v>0</v>
      </c>
      <c r="BB101" s="129">
        <f>'D.1.4.G - Elektroinstalace'!F35</f>
        <v>0</v>
      </c>
      <c r="BC101" s="129">
        <f>'D.1.4.G - Elektroinstalace'!F36</f>
        <v>0</v>
      </c>
      <c r="BD101" s="131">
        <f>'D.1.4.G - Elektroinstalace'!F37</f>
        <v>0</v>
      </c>
      <c r="BE101" s="7"/>
      <c r="BT101" s="132" t="s">
        <v>81</v>
      </c>
      <c r="BV101" s="132" t="s">
        <v>75</v>
      </c>
      <c r="BW101" s="132" t="s">
        <v>101</v>
      </c>
      <c r="BX101" s="132" t="s">
        <v>5</v>
      </c>
      <c r="CL101" s="132" t="s">
        <v>1</v>
      </c>
      <c r="CM101" s="132" t="s">
        <v>83</v>
      </c>
    </row>
    <row r="102" s="7" customFormat="1" ht="16.5" customHeight="1">
      <c r="A102" s="120" t="s">
        <v>77</v>
      </c>
      <c r="B102" s="121"/>
      <c r="C102" s="122"/>
      <c r="D102" s="123" t="s">
        <v>102</v>
      </c>
      <c r="E102" s="123"/>
      <c r="F102" s="123"/>
      <c r="G102" s="123"/>
      <c r="H102" s="123"/>
      <c r="I102" s="124"/>
      <c r="J102" s="123" t="s">
        <v>103</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'D.1.4.H - Elektronické ko...'!J30</f>
        <v>0</v>
      </c>
      <c r="AH102" s="124"/>
      <c r="AI102" s="124"/>
      <c r="AJ102" s="124"/>
      <c r="AK102" s="124"/>
      <c r="AL102" s="124"/>
      <c r="AM102" s="124"/>
      <c r="AN102" s="125">
        <f>SUM(AG102,AT102)</f>
        <v>0</v>
      </c>
      <c r="AO102" s="124"/>
      <c r="AP102" s="124"/>
      <c r="AQ102" s="126" t="s">
        <v>80</v>
      </c>
      <c r="AR102" s="127"/>
      <c r="AS102" s="133">
        <v>0</v>
      </c>
      <c r="AT102" s="134">
        <f>ROUND(SUM(AV102:AW102),2)</f>
        <v>0</v>
      </c>
      <c r="AU102" s="135">
        <f>'D.1.4.H - Elektronické ko...'!P131</f>
        <v>0</v>
      </c>
      <c r="AV102" s="134">
        <f>'D.1.4.H - Elektronické ko...'!J33</f>
        <v>0</v>
      </c>
      <c r="AW102" s="134">
        <f>'D.1.4.H - Elektronické ko...'!J34</f>
        <v>0</v>
      </c>
      <c r="AX102" s="134">
        <f>'D.1.4.H - Elektronické ko...'!J35</f>
        <v>0</v>
      </c>
      <c r="AY102" s="134">
        <f>'D.1.4.H - Elektronické ko...'!J36</f>
        <v>0</v>
      </c>
      <c r="AZ102" s="134">
        <f>'D.1.4.H - Elektronické ko...'!F33</f>
        <v>0</v>
      </c>
      <c r="BA102" s="134">
        <f>'D.1.4.H - Elektronické ko...'!F34</f>
        <v>0</v>
      </c>
      <c r="BB102" s="134">
        <f>'D.1.4.H - Elektronické ko...'!F35</f>
        <v>0</v>
      </c>
      <c r="BC102" s="134">
        <f>'D.1.4.H - Elektronické ko...'!F36</f>
        <v>0</v>
      </c>
      <c r="BD102" s="136">
        <f>'D.1.4.H - Elektronické ko...'!F37</f>
        <v>0</v>
      </c>
      <c r="BE102" s="7"/>
      <c r="BT102" s="132" t="s">
        <v>81</v>
      </c>
      <c r="BV102" s="132" t="s">
        <v>75</v>
      </c>
      <c r="BW102" s="132" t="s">
        <v>104</v>
      </c>
      <c r="BX102" s="132" t="s">
        <v>5</v>
      </c>
      <c r="CL102" s="132" t="s">
        <v>1</v>
      </c>
      <c r="CM102" s="132" t="s">
        <v>83</v>
      </c>
    </row>
    <row r="103" s="2" customFormat="1" ht="30" customHeight="1">
      <c r="A103" s="39"/>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5"/>
      <c r="AS103" s="39"/>
      <c r="AT103" s="39"/>
      <c r="AU103" s="39"/>
      <c r="AV103" s="39"/>
      <c r="AW103" s="39"/>
      <c r="AX103" s="39"/>
      <c r="AY103" s="39"/>
      <c r="AZ103" s="39"/>
      <c r="BA103" s="39"/>
      <c r="BB103" s="39"/>
      <c r="BC103" s="39"/>
      <c r="BD103" s="39"/>
      <c r="BE103" s="39"/>
    </row>
    <row r="104" s="2" customFormat="1" ht="6.96" customHeight="1">
      <c r="A104" s="39"/>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45"/>
      <c r="AS104" s="39"/>
      <c r="AT104" s="39"/>
      <c r="AU104" s="39"/>
      <c r="AV104" s="39"/>
      <c r="AW104" s="39"/>
      <c r="AX104" s="39"/>
      <c r="AY104" s="39"/>
      <c r="AZ104" s="39"/>
      <c r="BA104" s="39"/>
      <c r="BB104" s="39"/>
      <c r="BC104" s="39"/>
      <c r="BD104" s="39"/>
      <c r="BE104" s="39"/>
    </row>
  </sheetData>
  <sheetProtection sheet="1" formatColumns="0" formatRows="0" objects="1" scenarios="1" spinCount="100000" saltValue="ma50zX1jgExp1GfNJS+4a+M3CDk+WLI6hKVJDt4muV8F4jPcafBVOP89IW0YLQOiEY2JmHuuYJndVeRvutqqbg==" hashValue="YzrXtWzOaSW/rtOfxid32Rz2g9Scwmiuc/XKmF7J/dwySzIcZf4hZCdK1hu+jBK0X/8HyoM83HblceN9rJUuug==" algorithmName="SHA-512" password="CC3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D.1.1a - Architektonicko ...'!C2" display="/"/>
    <hyperlink ref="A96" location="'D.1.1b - Sanace - vlhkost...'!C2" display="/"/>
    <hyperlink ref="A97" location="'D.1.4.A - Vytápění'!C2" display="/"/>
    <hyperlink ref="A98" location="'D.1.4.B - Chlazení'!C2" display="/"/>
    <hyperlink ref="A99" location="'D.1.4.C - Vzduchotechnika'!C2" display="/"/>
    <hyperlink ref="A100" location="'D.1.4.E - Zařízení techni...'!C2" display="/"/>
    <hyperlink ref="A101" location="'D.1.4.G - Elektroinstalace'!C2" display="/"/>
    <hyperlink ref="A102" location="'D.1.4.H - Elektronické k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107</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ROUND(J148,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ROUND((SUM(BE148:BE2002)),  2)</f>
        <v>0</v>
      </c>
      <c r="G33" s="39"/>
      <c r="H33" s="39"/>
      <c r="I33" s="156">
        <v>0.20999999999999999</v>
      </c>
      <c r="J33" s="155">
        <f>ROUND(((SUM(BE148:BE2002))*I33),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ROUND((SUM(BF148:BF2002)),  2)</f>
        <v>0</v>
      </c>
      <c r="G34" s="39"/>
      <c r="H34" s="39"/>
      <c r="I34" s="156">
        <v>0.14999999999999999</v>
      </c>
      <c r="J34" s="155">
        <f>ROUND(((SUM(BF148:BF2002))*I34),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ROUND((SUM(BG148:BG2002)),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ROUND((SUM(BH148:BH2002)),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ROUND((SUM(BI148:BI2002)),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D.1.1a - Architektonicko stavební řešení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J148</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113</v>
      </c>
      <c r="E97" s="183"/>
      <c r="F97" s="183"/>
      <c r="G97" s="183"/>
      <c r="H97" s="183"/>
      <c r="I97" s="183"/>
      <c r="J97" s="184">
        <f>J149</f>
        <v>0</v>
      </c>
      <c r="K97" s="181"/>
      <c r="L97" s="185"/>
      <c r="S97" s="9"/>
      <c r="T97" s="9"/>
      <c r="U97" s="9"/>
      <c r="V97" s="9"/>
      <c r="W97" s="9"/>
      <c r="X97" s="9"/>
      <c r="Y97" s="9"/>
      <c r="Z97" s="9"/>
      <c r="AA97" s="9"/>
      <c r="AB97" s="9"/>
      <c r="AC97" s="9"/>
      <c r="AD97" s="9"/>
      <c r="AE97" s="9"/>
    </row>
    <row r="98" s="10" customFormat="1" ht="19.92" customHeight="1">
      <c r="A98" s="10"/>
      <c r="B98" s="186"/>
      <c r="C98" s="187"/>
      <c r="D98" s="188" t="s">
        <v>114</v>
      </c>
      <c r="E98" s="189"/>
      <c r="F98" s="189"/>
      <c r="G98" s="189"/>
      <c r="H98" s="189"/>
      <c r="I98" s="189"/>
      <c r="J98" s="190">
        <f>J150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115</v>
      </c>
      <c r="E99" s="189"/>
      <c r="F99" s="189"/>
      <c r="G99" s="189"/>
      <c r="H99" s="189"/>
      <c r="I99" s="189"/>
      <c r="J99" s="190">
        <f>J232</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116</v>
      </c>
      <c r="E100" s="189"/>
      <c r="F100" s="189"/>
      <c r="G100" s="189"/>
      <c r="H100" s="189"/>
      <c r="I100" s="189"/>
      <c r="J100" s="190">
        <f>J233</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117</v>
      </c>
      <c r="E101" s="189"/>
      <c r="F101" s="189"/>
      <c r="G101" s="189"/>
      <c r="H101" s="189"/>
      <c r="I101" s="189"/>
      <c r="J101" s="190">
        <f>J288</f>
        <v>0</v>
      </c>
      <c r="K101" s="187"/>
      <c r="L101" s="191"/>
      <c r="S101" s="10"/>
      <c r="T101" s="10"/>
      <c r="U101" s="10"/>
      <c r="V101" s="10"/>
      <c r="W101" s="10"/>
      <c r="X101" s="10"/>
      <c r="Y101" s="10"/>
      <c r="Z101" s="10"/>
      <c r="AA101" s="10"/>
      <c r="AB101" s="10"/>
      <c r="AC101" s="10"/>
      <c r="AD101" s="10"/>
      <c r="AE101" s="10"/>
    </row>
    <row r="102" s="10" customFormat="1" ht="14.88" customHeight="1">
      <c r="A102" s="10"/>
      <c r="B102" s="186"/>
      <c r="C102" s="187"/>
      <c r="D102" s="188" t="s">
        <v>118</v>
      </c>
      <c r="E102" s="189"/>
      <c r="F102" s="189"/>
      <c r="G102" s="189"/>
      <c r="H102" s="189"/>
      <c r="I102" s="189"/>
      <c r="J102" s="190">
        <f>J320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119</v>
      </c>
      <c r="E103" s="189"/>
      <c r="F103" s="189"/>
      <c r="G103" s="189"/>
      <c r="H103" s="189"/>
      <c r="I103" s="189"/>
      <c r="J103" s="190">
        <f>J358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120</v>
      </c>
      <c r="E104" s="189"/>
      <c r="F104" s="189"/>
      <c r="G104" s="189"/>
      <c r="H104" s="189"/>
      <c r="I104" s="189"/>
      <c r="J104" s="190">
        <f>J490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121</v>
      </c>
      <c r="E105" s="189"/>
      <c r="F105" s="189"/>
      <c r="G105" s="189"/>
      <c r="H105" s="189"/>
      <c r="I105" s="189"/>
      <c r="J105" s="190">
        <f>J762</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122</v>
      </c>
      <c r="E106" s="189"/>
      <c r="F106" s="189"/>
      <c r="G106" s="189"/>
      <c r="H106" s="189"/>
      <c r="I106" s="189"/>
      <c r="J106" s="190">
        <f>J783</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123</v>
      </c>
      <c r="E107" s="183"/>
      <c r="F107" s="183"/>
      <c r="G107" s="183"/>
      <c r="H107" s="183"/>
      <c r="I107" s="183"/>
      <c r="J107" s="184">
        <f>J786</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124</v>
      </c>
      <c r="E108" s="189"/>
      <c r="F108" s="189"/>
      <c r="G108" s="189"/>
      <c r="H108" s="189"/>
      <c r="I108" s="189"/>
      <c r="J108" s="190">
        <f>J787</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125</v>
      </c>
      <c r="E109" s="189"/>
      <c r="F109" s="189"/>
      <c r="G109" s="189"/>
      <c r="H109" s="189"/>
      <c r="I109" s="189"/>
      <c r="J109" s="190">
        <f>J793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126</v>
      </c>
      <c r="E110" s="189"/>
      <c r="F110" s="189"/>
      <c r="G110" s="189"/>
      <c r="H110" s="189"/>
      <c r="I110" s="189"/>
      <c r="J110" s="190">
        <f>J948</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127</v>
      </c>
      <c r="E111" s="189"/>
      <c r="F111" s="189"/>
      <c r="G111" s="189"/>
      <c r="H111" s="189"/>
      <c r="I111" s="189"/>
      <c r="J111" s="190">
        <f>J1118</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128</v>
      </c>
      <c r="E112" s="189"/>
      <c r="F112" s="189"/>
      <c r="G112" s="189"/>
      <c r="H112" s="189"/>
      <c r="I112" s="189"/>
      <c r="J112" s="190">
        <f>J1123</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129</v>
      </c>
      <c r="E113" s="189"/>
      <c r="F113" s="189"/>
      <c r="G113" s="189"/>
      <c r="H113" s="189"/>
      <c r="I113" s="189"/>
      <c r="J113" s="190">
        <f>J1183</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130</v>
      </c>
      <c r="E114" s="189"/>
      <c r="F114" s="189"/>
      <c r="G114" s="189"/>
      <c r="H114" s="189"/>
      <c r="I114" s="189"/>
      <c r="J114" s="190">
        <f>J1320</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131</v>
      </c>
      <c r="E115" s="189"/>
      <c r="F115" s="189"/>
      <c r="G115" s="189"/>
      <c r="H115" s="189"/>
      <c r="I115" s="189"/>
      <c r="J115" s="190">
        <f>J1359</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132</v>
      </c>
      <c r="E116" s="189"/>
      <c r="F116" s="189"/>
      <c r="G116" s="189"/>
      <c r="H116" s="189"/>
      <c r="I116" s="189"/>
      <c r="J116" s="190">
        <f>J1397</f>
        <v>0</v>
      </c>
      <c r="K116" s="187"/>
      <c r="L116" s="191"/>
      <c r="S116" s="10"/>
      <c r="T116" s="10"/>
      <c r="U116" s="10"/>
      <c r="V116" s="10"/>
      <c r="W116" s="10"/>
      <c r="X116" s="10"/>
      <c r="Y116" s="10"/>
      <c r="Z116" s="10"/>
      <c r="AA116" s="10"/>
      <c r="AB116" s="10"/>
      <c r="AC116" s="10"/>
      <c r="AD116" s="10"/>
      <c r="AE116" s="10"/>
    </row>
    <row r="117" s="10" customFormat="1" ht="14.88" customHeight="1">
      <c r="A117" s="10"/>
      <c r="B117" s="186"/>
      <c r="C117" s="187"/>
      <c r="D117" s="188" t="s">
        <v>133</v>
      </c>
      <c r="E117" s="189"/>
      <c r="F117" s="189"/>
      <c r="G117" s="189"/>
      <c r="H117" s="189"/>
      <c r="I117" s="189"/>
      <c r="J117" s="190">
        <f>J1400</f>
        <v>0</v>
      </c>
      <c r="K117" s="187"/>
      <c r="L117" s="191"/>
      <c r="S117" s="10"/>
      <c r="T117" s="10"/>
      <c r="U117" s="10"/>
      <c r="V117" s="10"/>
      <c r="W117" s="10"/>
      <c r="X117" s="10"/>
      <c r="Y117" s="10"/>
      <c r="Z117" s="10"/>
      <c r="AA117" s="10"/>
      <c r="AB117" s="10"/>
      <c r="AC117" s="10"/>
      <c r="AD117" s="10"/>
      <c r="AE117" s="10"/>
    </row>
    <row r="118" s="10" customFormat="1" ht="14.88" customHeight="1">
      <c r="A118" s="10"/>
      <c r="B118" s="186"/>
      <c r="C118" s="187"/>
      <c r="D118" s="188" t="s">
        <v>134</v>
      </c>
      <c r="E118" s="189"/>
      <c r="F118" s="189"/>
      <c r="G118" s="189"/>
      <c r="H118" s="189"/>
      <c r="I118" s="189"/>
      <c r="J118" s="190">
        <f>J1421</f>
        <v>0</v>
      </c>
      <c r="K118" s="187"/>
      <c r="L118" s="191"/>
      <c r="S118" s="10"/>
      <c r="T118" s="10"/>
      <c r="U118" s="10"/>
      <c r="V118" s="10"/>
      <c r="W118" s="10"/>
      <c r="X118" s="10"/>
      <c r="Y118" s="10"/>
      <c r="Z118" s="10"/>
      <c r="AA118" s="10"/>
      <c r="AB118" s="10"/>
      <c r="AC118" s="10"/>
      <c r="AD118" s="10"/>
      <c r="AE118" s="10"/>
    </row>
    <row r="119" s="10" customFormat="1" ht="14.88" customHeight="1">
      <c r="A119" s="10"/>
      <c r="B119" s="186"/>
      <c r="C119" s="187"/>
      <c r="D119" s="188" t="s">
        <v>135</v>
      </c>
      <c r="E119" s="189"/>
      <c r="F119" s="189"/>
      <c r="G119" s="189"/>
      <c r="H119" s="189"/>
      <c r="I119" s="189"/>
      <c r="J119" s="190">
        <f>J1470</f>
        <v>0</v>
      </c>
      <c r="K119" s="187"/>
      <c r="L119" s="191"/>
      <c r="S119" s="10"/>
      <c r="T119" s="10"/>
      <c r="U119" s="10"/>
      <c r="V119" s="10"/>
      <c r="W119" s="10"/>
      <c r="X119" s="10"/>
      <c r="Y119" s="10"/>
      <c r="Z119" s="10"/>
      <c r="AA119" s="10"/>
      <c r="AB119" s="10"/>
      <c r="AC119" s="10"/>
      <c r="AD119" s="10"/>
      <c r="AE119" s="10"/>
    </row>
    <row r="120" s="10" customFormat="1" ht="14.88" customHeight="1">
      <c r="A120" s="10"/>
      <c r="B120" s="186"/>
      <c r="C120" s="187"/>
      <c r="D120" s="188" t="s">
        <v>136</v>
      </c>
      <c r="E120" s="189"/>
      <c r="F120" s="189"/>
      <c r="G120" s="189"/>
      <c r="H120" s="189"/>
      <c r="I120" s="189"/>
      <c r="J120" s="190">
        <f>J1525</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137</v>
      </c>
      <c r="E121" s="189"/>
      <c r="F121" s="189"/>
      <c r="G121" s="189"/>
      <c r="H121" s="189"/>
      <c r="I121" s="189"/>
      <c r="J121" s="190">
        <f>J1565</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138</v>
      </c>
      <c r="E122" s="189"/>
      <c r="F122" s="189"/>
      <c r="G122" s="189"/>
      <c r="H122" s="189"/>
      <c r="I122" s="189"/>
      <c r="J122" s="190">
        <f>J1679</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139</v>
      </c>
      <c r="E123" s="189"/>
      <c r="F123" s="189"/>
      <c r="G123" s="189"/>
      <c r="H123" s="189"/>
      <c r="I123" s="189"/>
      <c r="J123" s="190">
        <f>J1857</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140</v>
      </c>
      <c r="E124" s="189"/>
      <c r="F124" s="189"/>
      <c r="G124" s="189"/>
      <c r="H124" s="189"/>
      <c r="I124" s="189"/>
      <c r="J124" s="190">
        <f>J1936</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141</v>
      </c>
      <c r="E125" s="189"/>
      <c r="F125" s="189"/>
      <c r="G125" s="189"/>
      <c r="H125" s="189"/>
      <c r="I125" s="189"/>
      <c r="J125" s="190">
        <f>J1955</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142</v>
      </c>
      <c r="E126" s="189"/>
      <c r="F126" s="189"/>
      <c r="G126" s="189"/>
      <c r="H126" s="189"/>
      <c r="I126" s="189"/>
      <c r="J126" s="190">
        <f>J1969</f>
        <v>0</v>
      </c>
      <c r="K126" s="187"/>
      <c r="L126" s="191"/>
      <c r="S126" s="10"/>
      <c r="T126" s="10"/>
      <c r="U126" s="10"/>
      <c r="V126" s="10"/>
      <c r="W126" s="10"/>
      <c r="X126" s="10"/>
      <c r="Y126" s="10"/>
      <c r="Z126" s="10"/>
      <c r="AA126" s="10"/>
      <c r="AB126" s="10"/>
      <c r="AC126" s="10"/>
      <c r="AD126" s="10"/>
      <c r="AE126" s="10"/>
    </row>
    <row r="127" s="9" customFormat="1" ht="24.96" customHeight="1">
      <c r="A127" s="9"/>
      <c r="B127" s="180"/>
      <c r="C127" s="181"/>
      <c r="D127" s="182" t="s">
        <v>143</v>
      </c>
      <c r="E127" s="183"/>
      <c r="F127" s="183"/>
      <c r="G127" s="183"/>
      <c r="H127" s="183"/>
      <c r="I127" s="183"/>
      <c r="J127" s="184">
        <f>J1981</f>
        <v>0</v>
      </c>
      <c r="K127" s="181"/>
      <c r="L127" s="185"/>
      <c r="S127" s="9"/>
      <c r="T127" s="9"/>
      <c r="U127" s="9"/>
      <c r="V127" s="9"/>
      <c r="W127" s="9"/>
      <c r="X127" s="9"/>
      <c r="Y127" s="9"/>
      <c r="Z127" s="9"/>
      <c r="AA127" s="9"/>
      <c r="AB127" s="9"/>
      <c r="AC127" s="9"/>
      <c r="AD127" s="9"/>
      <c r="AE127" s="9"/>
    </row>
    <row r="128" s="10" customFormat="1" ht="19.92" customHeight="1">
      <c r="A128" s="10"/>
      <c r="B128" s="186"/>
      <c r="C128" s="187"/>
      <c r="D128" s="188" t="s">
        <v>144</v>
      </c>
      <c r="E128" s="189"/>
      <c r="F128" s="189"/>
      <c r="G128" s="189"/>
      <c r="H128" s="189"/>
      <c r="I128" s="189"/>
      <c r="J128" s="190">
        <f>J1982</f>
        <v>0</v>
      </c>
      <c r="K128" s="187"/>
      <c r="L128" s="191"/>
      <c r="S128" s="10"/>
      <c r="T128" s="10"/>
      <c r="U128" s="10"/>
      <c r="V128" s="10"/>
      <c r="W128" s="10"/>
      <c r="X128" s="10"/>
      <c r="Y128" s="10"/>
      <c r="Z128" s="10"/>
      <c r="AA128" s="10"/>
      <c r="AB128" s="10"/>
      <c r="AC128" s="10"/>
      <c r="AD128" s="10"/>
      <c r="AE128" s="10"/>
    </row>
    <row r="129" s="2" customFormat="1" ht="21.84"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67"/>
      <c r="C130" s="68"/>
      <c r="D130" s="68"/>
      <c r="E130" s="68"/>
      <c r="F130" s="68"/>
      <c r="G130" s="68"/>
      <c r="H130" s="68"/>
      <c r="I130" s="68"/>
      <c r="J130" s="68"/>
      <c r="K130" s="68"/>
      <c r="L130" s="64"/>
      <c r="S130" s="39"/>
      <c r="T130" s="39"/>
      <c r="U130" s="39"/>
      <c r="V130" s="39"/>
      <c r="W130" s="39"/>
      <c r="X130" s="39"/>
      <c r="Y130" s="39"/>
      <c r="Z130" s="39"/>
      <c r="AA130" s="39"/>
      <c r="AB130" s="39"/>
      <c r="AC130" s="39"/>
      <c r="AD130" s="39"/>
      <c r="AE130" s="39"/>
    </row>
    <row r="134" s="2" customFormat="1" ht="6.96" customHeight="1">
      <c r="A134" s="39"/>
      <c r="B134" s="69"/>
      <c r="C134" s="70"/>
      <c r="D134" s="70"/>
      <c r="E134" s="70"/>
      <c r="F134" s="70"/>
      <c r="G134" s="70"/>
      <c r="H134" s="70"/>
      <c r="I134" s="70"/>
      <c r="J134" s="70"/>
      <c r="K134" s="70"/>
      <c r="L134" s="64"/>
      <c r="S134" s="39"/>
      <c r="T134" s="39"/>
      <c r="U134" s="39"/>
      <c r="V134" s="39"/>
      <c r="W134" s="39"/>
      <c r="X134" s="39"/>
      <c r="Y134" s="39"/>
      <c r="Z134" s="39"/>
      <c r="AA134" s="39"/>
      <c r="AB134" s="39"/>
      <c r="AC134" s="39"/>
      <c r="AD134" s="39"/>
      <c r="AE134" s="39"/>
    </row>
    <row r="135" s="2" customFormat="1" ht="24.96" customHeight="1">
      <c r="A135" s="39"/>
      <c r="B135" s="40"/>
      <c r="C135" s="24" t="s">
        <v>145</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16</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175" t="str">
        <f>E7</f>
        <v>Nástavba provozně technického objektu - ON Trutnov 1</v>
      </c>
      <c r="F138" s="33"/>
      <c r="G138" s="33"/>
      <c r="H138" s="33"/>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106</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6.5" customHeight="1">
      <c r="A140" s="39"/>
      <c r="B140" s="40"/>
      <c r="C140" s="41"/>
      <c r="D140" s="41"/>
      <c r="E140" s="77" t="str">
        <f>E9</f>
        <v>D.1.1a - Architektonicko stavební řešení</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20</v>
      </c>
      <c r="D142" s="41"/>
      <c r="E142" s="41"/>
      <c r="F142" s="28" t="str">
        <f>F12</f>
        <v xml:space="preserve"> </v>
      </c>
      <c r="G142" s="41"/>
      <c r="H142" s="41"/>
      <c r="I142" s="33" t="s">
        <v>22</v>
      </c>
      <c r="J142" s="80" t="str">
        <f>IF(J12="","",J12)</f>
        <v>27. 1. 2023</v>
      </c>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5.15" customHeight="1">
      <c r="A144" s="39"/>
      <c r="B144" s="40"/>
      <c r="C144" s="33" t="s">
        <v>24</v>
      </c>
      <c r="D144" s="41"/>
      <c r="E144" s="41"/>
      <c r="F144" s="28" t="str">
        <f>E15</f>
        <v xml:space="preserve"> </v>
      </c>
      <c r="G144" s="41"/>
      <c r="H144" s="41"/>
      <c r="I144" s="33" t="s">
        <v>29</v>
      </c>
      <c r="J144" s="37" t="str">
        <f>E21</f>
        <v xml:space="preserve"> </v>
      </c>
      <c r="K144" s="41"/>
      <c r="L144" s="64"/>
      <c r="S144" s="39"/>
      <c r="T144" s="39"/>
      <c r="U144" s="39"/>
      <c r="V144" s="39"/>
      <c r="W144" s="39"/>
      <c r="X144" s="39"/>
      <c r="Y144" s="39"/>
      <c r="Z144" s="39"/>
      <c r="AA144" s="39"/>
      <c r="AB144" s="39"/>
      <c r="AC144" s="39"/>
      <c r="AD144" s="39"/>
      <c r="AE144" s="39"/>
    </row>
    <row r="145" s="2" customFormat="1" ht="15.15" customHeight="1">
      <c r="A145" s="39"/>
      <c r="B145" s="40"/>
      <c r="C145" s="33" t="s">
        <v>27</v>
      </c>
      <c r="D145" s="41"/>
      <c r="E145" s="41"/>
      <c r="F145" s="28" t="str">
        <f>IF(E18="","",E18)</f>
        <v>Vyplň údaj</v>
      </c>
      <c r="G145" s="41"/>
      <c r="H145" s="41"/>
      <c r="I145" s="33" t="s">
        <v>31</v>
      </c>
      <c r="J145" s="37" t="str">
        <f>E24</f>
        <v xml:space="preserve"> </v>
      </c>
      <c r="K145" s="41"/>
      <c r="L145" s="64"/>
      <c r="S145" s="39"/>
      <c r="T145" s="39"/>
      <c r="U145" s="39"/>
      <c r="V145" s="39"/>
      <c r="W145" s="39"/>
      <c r="X145" s="39"/>
      <c r="Y145" s="39"/>
      <c r="Z145" s="39"/>
      <c r="AA145" s="39"/>
      <c r="AB145" s="39"/>
      <c r="AC145" s="39"/>
      <c r="AD145" s="39"/>
      <c r="AE145" s="39"/>
    </row>
    <row r="146" s="2" customFormat="1" ht="10.32"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11" customFormat="1" ht="29.28" customHeight="1">
      <c r="A147" s="192"/>
      <c r="B147" s="193"/>
      <c r="C147" s="194" t="s">
        <v>146</v>
      </c>
      <c r="D147" s="195" t="s">
        <v>58</v>
      </c>
      <c r="E147" s="195" t="s">
        <v>54</v>
      </c>
      <c r="F147" s="195" t="s">
        <v>55</v>
      </c>
      <c r="G147" s="195" t="s">
        <v>147</v>
      </c>
      <c r="H147" s="195" t="s">
        <v>148</v>
      </c>
      <c r="I147" s="195" t="s">
        <v>149</v>
      </c>
      <c r="J147" s="195" t="s">
        <v>110</v>
      </c>
      <c r="K147" s="196" t="s">
        <v>150</v>
      </c>
      <c r="L147" s="197"/>
      <c r="M147" s="101" t="s">
        <v>1</v>
      </c>
      <c r="N147" s="102" t="s">
        <v>37</v>
      </c>
      <c r="O147" s="102" t="s">
        <v>151</v>
      </c>
      <c r="P147" s="102" t="s">
        <v>152</v>
      </c>
      <c r="Q147" s="102" t="s">
        <v>153</v>
      </c>
      <c r="R147" s="102" t="s">
        <v>154</v>
      </c>
      <c r="S147" s="102" t="s">
        <v>155</v>
      </c>
      <c r="T147" s="103" t="s">
        <v>156</v>
      </c>
      <c r="U147" s="192"/>
      <c r="V147" s="192"/>
      <c r="W147" s="192"/>
      <c r="X147" s="192"/>
      <c r="Y147" s="192"/>
      <c r="Z147" s="192"/>
      <c r="AA147" s="192"/>
      <c r="AB147" s="192"/>
      <c r="AC147" s="192"/>
      <c r="AD147" s="192"/>
      <c r="AE147" s="192"/>
    </row>
    <row r="148" s="2" customFormat="1" ht="22.8" customHeight="1">
      <c r="A148" s="39"/>
      <c r="B148" s="40"/>
      <c r="C148" s="108" t="s">
        <v>157</v>
      </c>
      <c r="D148" s="41"/>
      <c r="E148" s="41"/>
      <c r="F148" s="41"/>
      <c r="G148" s="41"/>
      <c r="H148" s="41"/>
      <c r="I148" s="41"/>
      <c r="J148" s="198">
        <f>BK148</f>
        <v>0</v>
      </c>
      <c r="K148" s="41"/>
      <c r="L148" s="45"/>
      <c r="M148" s="104"/>
      <c r="N148" s="199"/>
      <c r="O148" s="105"/>
      <c r="P148" s="200">
        <f>P149+P786+P1981</f>
        <v>0</v>
      </c>
      <c r="Q148" s="105"/>
      <c r="R148" s="200">
        <f>R149+R786+R1981</f>
        <v>645.5553500207559</v>
      </c>
      <c r="S148" s="105"/>
      <c r="T148" s="201">
        <f>T149+T786+T1981</f>
        <v>316.98415899999998</v>
      </c>
      <c r="U148" s="39"/>
      <c r="V148" s="39"/>
      <c r="W148" s="39"/>
      <c r="X148" s="39"/>
      <c r="Y148" s="39"/>
      <c r="Z148" s="39"/>
      <c r="AA148" s="39"/>
      <c r="AB148" s="39"/>
      <c r="AC148" s="39"/>
      <c r="AD148" s="39"/>
      <c r="AE148" s="39"/>
      <c r="AT148" s="18" t="s">
        <v>72</v>
      </c>
      <c r="AU148" s="18" t="s">
        <v>112</v>
      </c>
      <c r="BK148" s="202">
        <f>BK149+BK786+BK1981</f>
        <v>0</v>
      </c>
    </row>
    <row r="149" s="12" customFormat="1" ht="25.92" customHeight="1">
      <c r="A149" s="12"/>
      <c r="B149" s="203"/>
      <c r="C149" s="204"/>
      <c r="D149" s="205" t="s">
        <v>72</v>
      </c>
      <c r="E149" s="206" t="s">
        <v>158</v>
      </c>
      <c r="F149" s="206" t="s">
        <v>159</v>
      </c>
      <c r="G149" s="204"/>
      <c r="H149" s="204"/>
      <c r="I149" s="207"/>
      <c r="J149" s="208">
        <f>BK149</f>
        <v>0</v>
      </c>
      <c r="K149" s="204"/>
      <c r="L149" s="209"/>
      <c r="M149" s="210"/>
      <c r="N149" s="211"/>
      <c r="O149" s="211"/>
      <c r="P149" s="212">
        <f>P150+P232+P358+P490+P762+P783</f>
        <v>0</v>
      </c>
      <c r="Q149" s="211"/>
      <c r="R149" s="212">
        <f>R150+R232+R358+R490+R762+R783</f>
        <v>535.80468911597393</v>
      </c>
      <c r="S149" s="211"/>
      <c r="T149" s="213">
        <f>T150+T232+T358+T490+T762+T783</f>
        <v>311.47249999999997</v>
      </c>
      <c r="U149" s="12"/>
      <c r="V149" s="12"/>
      <c r="W149" s="12"/>
      <c r="X149" s="12"/>
      <c r="Y149" s="12"/>
      <c r="Z149" s="12"/>
      <c r="AA149" s="12"/>
      <c r="AB149" s="12"/>
      <c r="AC149" s="12"/>
      <c r="AD149" s="12"/>
      <c r="AE149" s="12"/>
      <c r="AR149" s="214" t="s">
        <v>81</v>
      </c>
      <c r="AT149" s="215" t="s">
        <v>72</v>
      </c>
      <c r="AU149" s="215" t="s">
        <v>73</v>
      </c>
      <c r="AY149" s="214" t="s">
        <v>160</v>
      </c>
      <c r="BK149" s="216">
        <f>BK150+BK232+BK358+BK490+BK762+BK783</f>
        <v>0</v>
      </c>
    </row>
    <row r="150" s="12" customFormat="1" ht="22.8" customHeight="1">
      <c r="A150" s="12"/>
      <c r="B150" s="203"/>
      <c r="C150" s="204"/>
      <c r="D150" s="205" t="s">
        <v>72</v>
      </c>
      <c r="E150" s="217" t="s">
        <v>161</v>
      </c>
      <c r="F150" s="217" t="s">
        <v>162</v>
      </c>
      <c r="G150" s="204"/>
      <c r="H150" s="204"/>
      <c r="I150" s="207"/>
      <c r="J150" s="218">
        <f>BK150</f>
        <v>0</v>
      </c>
      <c r="K150" s="204"/>
      <c r="L150" s="209"/>
      <c r="M150" s="210"/>
      <c r="N150" s="211"/>
      <c r="O150" s="211"/>
      <c r="P150" s="212">
        <f>SUM(P151:P231)</f>
        <v>0</v>
      </c>
      <c r="Q150" s="211"/>
      <c r="R150" s="212">
        <f>SUM(R151:R231)</f>
        <v>191.696718046</v>
      </c>
      <c r="S150" s="211"/>
      <c r="T150" s="213">
        <f>SUM(T151:T231)</f>
        <v>0</v>
      </c>
      <c r="U150" s="12"/>
      <c r="V150" s="12"/>
      <c r="W150" s="12"/>
      <c r="X150" s="12"/>
      <c r="Y150" s="12"/>
      <c r="Z150" s="12"/>
      <c r="AA150" s="12"/>
      <c r="AB150" s="12"/>
      <c r="AC150" s="12"/>
      <c r="AD150" s="12"/>
      <c r="AE150" s="12"/>
      <c r="AR150" s="214" t="s">
        <v>81</v>
      </c>
      <c r="AT150" s="215" t="s">
        <v>72</v>
      </c>
      <c r="AU150" s="215" t="s">
        <v>81</v>
      </c>
      <c r="AY150" s="214" t="s">
        <v>160</v>
      </c>
      <c r="BK150" s="216">
        <f>SUM(BK151:BK231)</f>
        <v>0</v>
      </c>
    </row>
    <row r="151" s="2" customFormat="1" ht="24.15" customHeight="1">
      <c r="A151" s="39"/>
      <c r="B151" s="40"/>
      <c r="C151" s="219" t="s">
        <v>81</v>
      </c>
      <c r="D151" s="219" t="s">
        <v>163</v>
      </c>
      <c r="E151" s="220" t="s">
        <v>164</v>
      </c>
      <c r="F151" s="221" t="s">
        <v>165</v>
      </c>
      <c r="G151" s="222" t="s">
        <v>166</v>
      </c>
      <c r="H151" s="223">
        <v>502.72699999999998</v>
      </c>
      <c r="I151" s="224"/>
      <c r="J151" s="225">
        <f>ROUND(I151*H151,2)</f>
        <v>0</v>
      </c>
      <c r="K151" s="221" t="s">
        <v>167</v>
      </c>
      <c r="L151" s="45"/>
      <c r="M151" s="226" t="s">
        <v>1</v>
      </c>
      <c r="N151" s="227" t="s">
        <v>38</v>
      </c>
      <c r="O151" s="92"/>
      <c r="P151" s="228">
        <f>O151*H151</f>
        <v>0</v>
      </c>
      <c r="Q151" s="228">
        <v>0.349248</v>
      </c>
      <c r="R151" s="228">
        <f>Q151*H151</f>
        <v>175.57639929600001</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169</v>
      </c>
    </row>
    <row r="152" s="2" customFormat="1">
      <c r="A152" s="39"/>
      <c r="B152" s="40"/>
      <c r="C152" s="41"/>
      <c r="D152" s="232" t="s">
        <v>170</v>
      </c>
      <c r="E152" s="41"/>
      <c r="F152" s="233" t="s">
        <v>171</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13" customFormat="1">
      <c r="A153" s="13"/>
      <c r="B153" s="237"/>
      <c r="C153" s="238"/>
      <c r="D153" s="232" t="s">
        <v>172</v>
      </c>
      <c r="E153" s="239" t="s">
        <v>1</v>
      </c>
      <c r="F153" s="240" t="s">
        <v>173</v>
      </c>
      <c r="G153" s="238"/>
      <c r="H153" s="239" t="s">
        <v>1</v>
      </c>
      <c r="I153" s="241"/>
      <c r="J153" s="238"/>
      <c r="K153" s="238"/>
      <c r="L153" s="242"/>
      <c r="M153" s="243"/>
      <c r="N153" s="244"/>
      <c r="O153" s="244"/>
      <c r="P153" s="244"/>
      <c r="Q153" s="244"/>
      <c r="R153" s="244"/>
      <c r="S153" s="244"/>
      <c r="T153" s="245"/>
      <c r="U153" s="13"/>
      <c r="V153" s="13"/>
      <c r="W153" s="13"/>
      <c r="X153" s="13"/>
      <c r="Y153" s="13"/>
      <c r="Z153" s="13"/>
      <c r="AA153" s="13"/>
      <c r="AB153" s="13"/>
      <c r="AC153" s="13"/>
      <c r="AD153" s="13"/>
      <c r="AE153" s="13"/>
      <c r="AT153" s="246" t="s">
        <v>172</v>
      </c>
      <c r="AU153" s="246" t="s">
        <v>83</v>
      </c>
      <c r="AV153" s="13" t="s">
        <v>81</v>
      </c>
      <c r="AW153" s="13" t="s">
        <v>30</v>
      </c>
      <c r="AX153" s="13" t="s">
        <v>73</v>
      </c>
      <c r="AY153" s="246" t="s">
        <v>160</v>
      </c>
    </row>
    <row r="154" s="14" customFormat="1">
      <c r="A154" s="14"/>
      <c r="B154" s="247"/>
      <c r="C154" s="248"/>
      <c r="D154" s="232" t="s">
        <v>172</v>
      </c>
      <c r="E154" s="249" t="s">
        <v>1</v>
      </c>
      <c r="F154" s="250" t="s">
        <v>174</v>
      </c>
      <c r="G154" s="248"/>
      <c r="H154" s="251">
        <v>202.45400000000001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172</v>
      </c>
      <c r="AU154" s="257" t="s">
        <v>83</v>
      </c>
      <c r="AV154" s="14" t="s">
        <v>83</v>
      </c>
      <c r="AW154" s="14" t="s">
        <v>30</v>
      </c>
      <c r="AX154" s="14" t="s">
        <v>73</v>
      </c>
      <c r="AY154" s="257" t="s">
        <v>160</v>
      </c>
    </row>
    <row r="155" s="13" customFormat="1">
      <c r="A155" s="13"/>
      <c r="B155" s="237"/>
      <c r="C155" s="238"/>
      <c r="D155" s="232" t="s">
        <v>172</v>
      </c>
      <c r="E155" s="239" t="s">
        <v>1</v>
      </c>
      <c r="F155" s="240" t="s">
        <v>175</v>
      </c>
      <c r="G155" s="238"/>
      <c r="H155" s="239" t="s">
        <v>1</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172</v>
      </c>
      <c r="AU155" s="246" t="s">
        <v>83</v>
      </c>
      <c r="AV155" s="13" t="s">
        <v>81</v>
      </c>
      <c r="AW155" s="13" t="s">
        <v>30</v>
      </c>
      <c r="AX155" s="13" t="s">
        <v>73</v>
      </c>
      <c r="AY155" s="246" t="s">
        <v>160</v>
      </c>
    </row>
    <row r="156" s="14" customFormat="1">
      <c r="A156" s="14"/>
      <c r="B156" s="247"/>
      <c r="C156" s="248"/>
      <c r="D156" s="232" t="s">
        <v>172</v>
      </c>
      <c r="E156" s="249" t="s">
        <v>1</v>
      </c>
      <c r="F156" s="250" t="s">
        <v>176</v>
      </c>
      <c r="G156" s="248"/>
      <c r="H156" s="251">
        <v>-50.399999999999999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172</v>
      </c>
      <c r="AU156" s="257" t="s">
        <v>83</v>
      </c>
      <c r="AV156" s="14" t="s">
        <v>83</v>
      </c>
      <c r="AW156" s="14" t="s">
        <v>30</v>
      </c>
      <c r="AX156" s="14" t="s">
        <v>73</v>
      </c>
      <c r="AY156" s="257" t="s">
        <v>160</v>
      </c>
    </row>
    <row r="157" s="15" customFormat="1">
      <c r="A157" s="15"/>
      <c r="B157" s="258"/>
      <c r="C157" s="259"/>
      <c r="D157" s="232" t="s">
        <v>172</v>
      </c>
      <c r="E157" s="260" t="s">
        <v>1</v>
      </c>
      <c r="F157" s="261" t="s">
        <v>177</v>
      </c>
      <c r="G157" s="259"/>
      <c r="H157" s="262">
        <v>152.054</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172</v>
      </c>
      <c r="AU157" s="268" t="s">
        <v>83</v>
      </c>
      <c r="AV157" s="15" t="s">
        <v>161</v>
      </c>
      <c r="AW157" s="15" t="s">
        <v>30</v>
      </c>
      <c r="AX157" s="15" t="s">
        <v>73</v>
      </c>
      <c r="AY157" s="268" t="s">
        <v>160</v>
      </c>
    </row>
    <row r="158" s="13" customFormat="1">
      <c r="A158" s="13"/>
      <c r="B158" s="237"/>
      <c r="C158" s="238"/>
      <c r="D158" s="232" t="s">
        <v>172</v>
      </c>
      <c r="E158" s="239" t="s">
        <v>1</v>
      </c>
      <c r="F158" s="240" t="s">
        <v>178</v>
      </c>
      <c r="G158" s="238"/>
      <c r="H158" s="239" t="s">
        <v>1</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172</v>
      </c>
      <c r="AU158" s="246" t="s">
        <v>83</v>
      </c>
      <c r="AV158" s="13" t="s">
        <v>81</v>
      </c>
      <c r="AW158" s="13" t="s">
        <v>30</v>
      </c>
      <c r="AX158" s="13" t="s">
        <v>73</v>
      </c>
      <c r="AY158" s="246" t="s">
        <v>160</v>
      </c>
    </row>
    <row r="159" s="14" customFormat="1">
      <c r="A159" s="14"/>
      <c r="B159" s="247"/>
      <c r="C159" s="248"/>
      <c r="D159" s="232" t="s">
        <v>172</v>
      </c>
      <c r="E159" s="249" t="s">
        <v>1</v>
      </c>
      <c r="F159" s="250" t="s">
        <v>179</v>
      </c>
      <c r="G159" s="248"/>
      <c r="H159" s="251">
        <v>441.899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172</v>
      </c>
      <c r="AU159" s="257" t="s">
        <v>83</v>
      </c>
      <c r="AV159" s="14" t="s">
        <v>83</v>
      </c>
      <c r="AW159" s="14" t="s">
        <v>30</v>
      </c>
      <c r="AX159" s="14" t="s">
        <v>73</v>
      </c>
      <c r="AY159" s="257" t="s">
        <v>160</v>
      </c>
    </row>
    <row r="160" s="13" customFormat="1">
      <c r="A160" s="13"/>
      <c r="B160" s="237"/>
      <c r="C160" s="238"/>
      <c r="D160" s="232" t="s">
        <v>172</v>
      </c>
      <c r="E160" s="239" t="s">
        <v>1</v>
      </c>
      <c r="F160" s="240" t="s">
        <v>180</v>
      </c>
      <c r="G160" s="238"/>
      <c r="H160" s="239" t="s">
        <v>1</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172</v>
      </c>
      <c r="AU160" s="246" t="s">
        <v>83</v>
      </c>
      <c r="AV160" s="13" t="s">
        <v>81</v>
      </c>
      <c r="AW160" s="13" t="s">
        <v>30</v>
      </c>
      <c r="AX160" s="13" t="s">
        <v>73</v>
      </c>
      <c r="AY160" s="246" t="s">
        <v>160</v>
      </c>
    </row>
    <row r="161" s="14" customFormat="1">
      <c r="A161" s="14"/>
      <c r="B161" s="247"/>
      <c r="C161" s="248"/>
      <c r="D161" s="232" t="s">
        <v>172</v>
      </c>
      <c r="E161" s="249" t="s">
        <v>1</v>
      </c>
      <c r="F161" s="250" t="s">
        <v>181</v>
      </c>
      <c r="G161" s="248"/>
      <c r="H161" s="251">
        <v>-91.225999999999999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172</v>
      </c>
      <c r="AU161" s="257" t="s">
        <v>83</v>
      </c>
      <c r="AV161" s="14" t="s">
        <v>83</v>
      </c>
      <c r="AW161" s="14" t="s">
        <v>30</v>
      </c>
      <c r="AX161" s="14" t="s">
        <v>73</v>
      </c>
      <c r="AY161" s="257" t="s">
        <v>160</v>
      </c>
    </row>
    <row r="162" s="15" customFormat="1">
      <c r="A162" s="15"/>
      <c r="B162" s="258"/>
      <c r="C162" s="259"/>
      <c r="D162" s="232" t="s">
        <v>172</v>
      </c>
      <c r="E162" s="260" t="s">
        <v>1</v>
      </c>
      <c r="F162" s="261" t="s">
        <v>177</v>
      </c>
      <c r="G162" s="259"/>
      <c r="H162" s="262">
        <v>350.673</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172</v>
      </c>
      <c r="AU162" s="268" t="s">
        <v>83</v>
      </c>
      <c r="AV162" s="15" t="s">
        <v>161</v>
      </c>
      <c r="AW162" s="15" t="s">
        <v>30</v>
      </c>
      <c r="AX162" s="15" t="s">
        <v>73</v>
      </c>
      <c r="AY162" s="268" t="s">
        <v>160</v>
      </c>
    </row>
    <row r="163" s="16" customFormat="1">
      <c r="A163" s="16"/>
      <c r="B163" s="269"/>
      <c r="C163" s="270"/>
      <c r="D163" s="232" t="s">
        <v>172</v>
      </c>
      <c r="E163" s="271" t="s">
        <v>1</v>
      </c>
      <c r="F163" s="272" t="s">
        <v>182</v>
      </c>
      <c r="G163" s="270"/>
      <c r="H163" s="273">
        <v>502.72699999999998</v>
      </c>
      <c r="I163" s="274"/>
      <c r="J163" s="270"/>
      <c r="K163" s="270"/>
      <c r="L163" s="275"/>
      <c r="M163" s="276"/>
      <c r="N163" s="277"/>
      <c r="O163" s="277"/>
      <c r="P163" s="277"/>
      <c r="Q163" s="277"/>
      <c r="R163" s="277"/>
      <c r="S163" s="277"/>
      <c r="T163" s="278"/>
      <c r="U163" s="16"/>
      <c r="V163" s="16"/>
      <c r="W163" s="16"/>
      <c r="X163" s="16"/>
      <c r="Y163" s="16"/>
      <c r="Z163" s="16"/>
      <c r="AA163" s="16"/>
      <c r="AB163" s="16"/>
      <c r="AC163" s="16"/>
      <c r="AD163" s="16"/>
      <c r="AE163" s="16"/>
      <c r="AT163" s="279" t="s">
        <v>172</v>
      </c>
      <c r="AU163" s="279" t="s">
        <v>83</v>
      </c>
      <c r="AV163" s="16" t="s">
        <v>168</v>
      </c>
      <c r="AW163" s="16" t="s">
        <v>30</v>
      </c>
      <c r="AX163" s="16" t="s">
        <v>81</v>
      </c>
      <c r="AY163" s="279" t="s">
        <v>160</v>
      </c>
    </row>
    <row r="164" s="2" customFormat="1" ht="21.75" customHeight="1">
      <c r="A164" s="39"/>
      <c r="B164" s="40"/>
      <c r="C164" s="219" t="s">
        <v>83</v>
      </c>
      <c r="D164" s="219" t="s">
        <v>163</v>
      </c>
      <c r="E164" s="220" t="s">
        <v>183</v>
      </c>
      <c r="F164" s="221" t="s">
        <v>184</v>
      </c>
      <c r="G164" s="222" t="s">
        <v>185</v>
      </c>
      <c r="H164" s="223">
        <v>6</v>
      </c>
      <c r="I164" s="224"/>
      <c r="J164" s="225">
        <f>ROUND(I164*H164,2)</f>
        <v>0</v>
      </c>
      <c r="K164" s="221" t="s">
        <v>167</v>
      </c>
      <c r="L164" s="45"/>
      <c r="M164" s="226" t="s">
        <v>1</v>
      </c>
      <c r="N164" s="227" t="s">
        <v>38</v>
      </c>
      <c r="O164" s="92"/>
      <c r="P164" s="228">
        <f>O164*H164</f>
        <v>0</v>
      </c>
      <c r="Q164" s="228">
        <v>0.045547999999999998</v>
      </c>
      <c r="R164" s="228">
        <f>Q164*H164</f>
        <v>0.27328799999999998</v>
      </c>
      <c r="S164" s="228">
        <v>0</v>
      </c>
      <c r="T164" s="229">
        <f>S164*H164</f>
        <v>0</v>
      </c>
      <c r="U164" s="39"/>
      <c r="V164" s="39"/>
      <c r="W164" s="39"/>
      <c r="X164" s="39"/>
      <c r="Y164" s="39"/>
      <c r="Z164" s="39"/>
      <c r="AA164" s="39"/>
      <c r="AB164" s="39"/>
      <c r="AC164" s="39"/>
      <c r="AD164" s="39"/>
      <c r="AE164" s="39"/>
      <c r="AR164" s="230" t="s">
        <v>168</v>
      </c>
      <c r="AT164" s="230" t="s">
        <v>163</v>
      </c>
      <c r="AU164" s="230" t="s">
        <v>83</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168</v>
      </c>
      <c r="BM164" s="230" t="s">
        <v>186</v>
      </c>
    </row>
    <row r="165" s="2" customFormat="1">
      <c r="A165" s="39"/>
      <c r="B165" s="40"/>
      <c r="C165" s="41"/>
      <c r="D165" s="232" t="s">
        <v>170</v>
      </c>
      <c r="E165" s="41"/>
      <c r="F165" s="233" t="s">
        <v>187</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83</v>
      </c>
    </row>
    <row r="166" s="13" customFormat="1">
      <c r="A166" s="13"/>
      <c r="B166" s="237"/>
      <c r="C166" s="238"/>
      <c r="D166" s="232" t="s">
        <v>172</v>
      </c>
      <c r="E166" s="239" t="s">
        <v>1</v>
      </c>
      <c r="F166" s="240" t="s">
        <v>178</v>
      </c>
      <c r="G166" s="238"/>
      <c r="H166" s="239" t="s">
        <v>1</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172</v>
      </c>
      <c r="AU166" s="246" t="s">
        <v>83</v>
      </c>
      <c r="AV166" s="13" t="s">
        <v>81</v>
      </c>
      <c r="AW166" s="13" t="s">
        <v>30</v>
      </c>
      <c r="AX166" s="13" t="s">
        <v>73</v>
      </c>
      <c r="AY166" s="246" t="s">
        <v>160</v>
      </c>
    </row>
    <row r="167" s="13" customFormat="1">
      <c r="A167" s="13"/>
      <c r="B167" s="237"/>
      <c r="C167" s="238"/>
      <c r="D167" s="232" t="s">
        <v>172</v>
      </c>
      <c r="E167" s="239" t="s">
        <v>1</v>
      </c>
      <c r="F167" s="240" t="s">
        <v>188</v>
      </c>
      <c r="G167" s="238"/>
      <c r="H167" s="239" t="s">
        <v>1</v>
      </c>
      <c r="I167" s="241"/>
      <c r="J167" s="238"/>
      <c r="K167" s="238"/>
      <c r="L167" s="242"/>
      <c r="M167" s="243"/>
      <c r="N167" s="244"/>
      <c r="O167" s="244"/>
      <c r="P167" s="244"/>
      <c r="Q167" s="244"/>
      <c r="R167" s="244"/>
      <c r="S167" s="244"/>
      <c r="T167" s="245"/>
      <c r="U167" s="13"/>
      <c r="V167" s="13"/>
      <c r="W167" s="13"/>
      <c r="X167" s="13"/>
      <c r="Y167" s="13"/>
      <c r="Z167" s="13"/>
      <c r="AA167" s="13"/>
      <c r="AB167" s="13"/>
      <c r="AC167" s="13"/>
      <c r="AD167" s="13"/>
      <c r="AE167" s="13"/>
      <c r="AT167" s="246" t="s">
        <v>172</v>
      </c>
      <c r="AU167" s="246" t="s">
        <v>83</v>
      </c>
      <c r="AV167" s="13" t="s">
        <v>81</v>
      </c>
      <c r="AW167" s="13" t="s">
        <v>30</v>
      </c>
      <c r="AX167" s="13" t="s">
        <v>73</v>
      </c>
      <c r="AY167" s="246" t="s">
        <v>160</v>
      </c>
    </row>
    <row r="168" s="14" customFormat="1">
      <c r="A168" s="14"/>
      <c r="B168" s="247"/>
      <c r="C168" s="248"/>
      <c r="D168" s="232" t="s">
        <v>172</v>
      </c>
      <c r="E168" s="249" t="s">
        <v>1</v>
      </c>
      <c r="F168" s="250" t="s">
        <v>189</v>
      </c>
      <c r="G168" s="248"/>
      <c r="H168" s="251">
        <v>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172</v>
      </c>
      <c r="AU168" s="257" t="s">
        <v>83</v>
      </c>
      <c r="AV168" s="14" t="s">
        <v>83</v>
      </c>
      <c r="AW168" s="14" t="s">
        <v>30</v>
      </c>
      <c r="AX168" s="14" t="s">
        <v>81</v>
      </c>
      <c r="AY168" s="257" t="s">
        <v>160</v>
      </c>
    </row>
    <row r="169" s="2" customFormat="1" ht="21.75" customHeight="1">
      <c r="A169" s="39"/>
      <c r="B169" s="40"/>
      <c r="C169" s="219" t="s">
        <v>161</v>
      </c>
      <c r="D169" s="219" t="s">
        <v>163</v>
      </c>
      <c r="E169" s="220" t="s">
        <v>190</v>
      </c>
      <c r="F169" s="221" t="s">
        <v>191</v>
      </c>
      <c r="G169" s="222" t="s">
        <v>185</v>
      </c>
      <c r="H169" s="223">
        <v>12</v>
      </c>
      <c r="I169" s="224"/>
      <c r="J169" s="225">
        <f>ROUND(I169*H169,2)</f>
        <v>0</v>
      </c>
      <c r="K169" s="221" t="s">
        <v>167</v>
      </c>
      <c r="L169" s="45"/>
      <c r="M169" s="226" t="s">
        <v>1</v>
      </c>
      <c r="N169" s="227" t="s">
        <v>38</v>
      </c>
      <c r="O169" s="92"/>
      <c r="P169" s="228">
        <f>O169*H169</f>
        <v>0</v>
      </c>
      <c r="Q169" s="228">
        <v>0.072847999999999996</v>
      </c>
      <c r="R169" s="228">
        <f>Q169*H169</f>
        <v>0.87417599999999995</v>
      </c>
      <c r="S169" s="228">
        <v>0</v>
      </c>
      <c r="T169" s="229">
        <f>S169*H169</f>
        <v>0</v>
      </c>
      <c r="U169" s="39"/>
      <c r="V169" s="39"/>
      <c r="W169" s="39"/>
      <c r="X169" s="39"/>
      <c r="Y169" s="39"/>
      <c r="Z169" s="39"/>
      <c r="AA169" s="39"/>
      <c r="AB169" s="39"/>
      <c r="AC169" s="39"/>
      <c r="AD169" s="39"/>
      <c r="AE169" s="39"/>
      <c r="AR169" s="230" t="s">
        <v>168</v>
      </c>
      <c r="AT169" s="230" t="s">
        <v>163</v>
      </c>
      <c r="AU169" s="230" t="s">
        <v>83</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168</v>
      </c>
      <c r="BM169" s="230" t="s">
        <v>192</v>
      </c>
    </row>
    <row r="170" s="2" customFormat="1">
      <c r="A170" s="39"/>
      <c r="B170" s="40"/>
      <c r="C170" s="41"/>
      <c r="D170" s="232" t="s">
        <v>170</v>
      </c>
      <c r="E170" s="41"/>
      <c r="F170" s="233" t="s">
        <v>193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83</v>
      </c>
    </row>
    <row r="171" s="13" customFormat="1">
      <c r="A171" s="13"/>
      <c r="B171" s="237"/>
      <c r="C171" s="238"/>
      <c r="D171" s="232" t="s">
        <v>172</v>
      </c>
      <c r="E171" s="239" t="s">
        <v>1</v>
      </c>
      <c r="F171" s="240" t="s">
        <v>178</v>
      </c>
      <c r="G171" s="238"/>
      <c r="H171" s="239" t="s">
        <v>1</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172</v>
      </c>
      <c r="AU171" s="246" t="s">
        <v>83</v>
      </c>
      <c r="AV171" s="13" t="s">
        <v>81</v>
      </c>
      <c r="AW171" s="13" t="s">
        <v>30</v>
      </c>
      <c r="AX171" s="13" t="s">
        <v>73</v>
      </c>
      <c r="AY171" s="246" t="s">
        <v>160</v>
      </c>
    </row>
    <row r="172" s="13" customFormat="1">
      <c r="A172" s="13"/>
      <c r="B172" s="237"/>
      <c r="C172" s="238"/>
      <c r="D172" s="232" t="s">
        <v>172</v>
      </c>
      <c r="E172" s="239" t="s">
        <v>1</v>
      </c>
      <c r="F172" s="240" t="s">
        <v>194</v>
      </c>
      <c r="G172" s="238"/>
      <c r="H172" s="239" t="s">
        <v>1</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172</v>
      </c>
      <c r="AU172" s="246" t="s">
        <v>83</v>
      </c>
      <c r="AV172" s="13" t="s">
        <v>81</v>
      </c>
      <c r="AW172" s="13" t="s">
        <v>30</v>
      </c>
      <c r="AX172" s="13" t="s">
        <v>73</v>
      </c>
      <c r="AY172" s="246" t="s">
        <v>160</v>
      </c>
    </row>
    <row r="173" s="14" customFormat="1">
      <c r="A173" s="14"/>
      <c r="B173" s="247"/>
      <c r="C173" s="248"/>
      <c r="D173" s="232" t="s">
        <v>172</v>
      </c>
      <c r="E173" s="249" t="s">
        <v>1</v>
      </c>
      <c r="F173" s="250" t="s">
        <v>195</v>
      </c>
      <c r="G173" s="248"/>
      <c r="H173" s="251">
        <v>12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172</v>
      </c>
      <c r="AU173" s="257" t="s">
        <v>83</v>
      </c>
      <c r="AV173" s="14" t="s">
        <v>83</v>
      </c>
      <c r="AW173" s="14" t="s">
        <v>30</v>
      </c>
      <c r="AX173" s="14" t="s">
        <v>81</v>
      </c>
      <c r="AY173" s="257" t="s">
        <v>160</v>
      </c>
    </row>
    <row r="174" s="2" customFormat="1" ht="21.75" customHeight="1">
      <c r="A174" s="39"/>
      <c r="B174" s="40"/>
      <c r="C174" s="219" t="s">
        <v>168</v>
      </c>
      <c r="D174" s="219" t="s">
        <v>163</v>
      </c>
      <c r="E174" s="220" t="s">
        <v>196</v>
      </c>
      <c r="F174" s="221" t="s">
        <v>197</v>
      </c>
      <c r="G174" s="222" t="s">
        <v>185</v>
      </c>
      <c r="H174" s="223">
        <v>4</v>
      </c>
      <c r="I174" s="224"/>
      <c r="J174" s="225">
        <f>ROUND(I174*H174,2)</f>
        <v>0</v>
      </c>
      <c r="K174" s="221" t="s">
        <v>167</v>
      </c>
      <c r="L174" s="45"/>
      <c r="M174" s="226" t="s">
        <v>1</v>
      </c>
      <c r="N174" s="227" t="s">
        <v>38</v>
      </c>
      <c r="O174" s="92"/>
      <c r="P174" s="228">
        <f>O174*H174</f>
        <v>0</v>
      </c>
      <c r="Q174" s="228">
        <v>0.091048000000000004</v>
      </c>
      <c r="R174" s="228">
        <f>Q174*H174</f>
        <v>0.36419200000000002</v>
      </c>
      <c r="S174" s="228">
        <v>0</v>
      </c>
      <c r="T174" s="229">
        <f>S174*H174</f>
        <v>0</v>
      </c>
      <c r="U174" s="39"/>
      <c r="V174" s="39"/>
      <c r="W174" s="39"/>
      <c r="X174" s="39"/>
      <c r="Y174" s="39"/>
      <c r="Z174" s="39"/>
      <c r="AA174" s="39"/>
      <c r="AB174" s="39"/>
      <c r="AC174" s="39"/>
      <c r="AD174" s="39"/>
      <c r="AE174" s="39"/>
      <c r="AR174" s="230" t="s">
        <v>168</v>
      </c>
      <c r="AT174" s="230" t="s">
        <v>163</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168</v>
      </c>
      <c r="BM174" s="230" t="s">
        <v>198</v>
      </c>
    </row>
    <row r="175" s="2" customFormat="1">
      <c r="A175" s="39"/>
      <c r="B175" s="40"/>
      <c r="C175" s="41"/>
      <c r="D175" s="232" t="s">
        <v>170</v>
      </c>
      <c r="E175" s="41"/>
      <c r="F175" s="233" t="s">
        <v>199</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13" customFormat="1">
      <c r="A176" s="13"/>
      <c r="B176" s="237"/>
      <c r="C176" s="238"/>
      <c r="D176" s="232" t="s">
        <v>172</v>
      </c>
      <c r="E176" s="239" t="s">
        <v>1</v>
      </c>
      <c r="F176" s="240" t="s">
        <v>178</v>
      </c>
      <c r="G176" s="238"/>
      <c r="H176" s="239" t="s">
        <v>1</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172</v>
      </c>
      <c r="AU176" s="246" t="s">
        <v>83</v>
      </c>
      <c r="AV176" s="13" t="s">
        <v>81</v>
      </c>
      <c r="AW176" s="13" t="s">
        <v>30</v>
      </c>
      <c r="AX176" s="13" t="s">
        <v>73</v>
      </c>
      <c r="AY176" s="246" t="s">
        <v>160</v>
      </c>
    </row>
    <row r="177" s="13" customFormat="1">
      <c r="A177" s="13"/>
      <c r="B177" s="237"/>
      <c r="C177" s="238"/>
      <c r="D177" s="232" t="s">
        <v>172</v>
      </c>
      <c r="E177" s="239" t="s">
        <v>1</v>
      </c>
      <c r="F177" s="240" t="s">
        <v>200</v>
      </c>
      <c r="G177" s="238"/>
      <c r="H177" s="239" t="s">
        <v>1</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172</v>
      </c>
      <c r="AU177" s="246" t="s">
        <v>83</v>
      </c>
      <c r="AV177" s="13" t="s">
        <v>81</v>
      </c>
      <c r="AW177" s="13" t="s">
        <v>30</v>
      </c>
      <c r="AX177" s="13" t="s">
        <v>73</v>
      </c>
      <c r="AY177" s="246" t="s">
        <v>160</v>
      </c>
    </row>
    <row r="178" s="14" customFormat="1">
      <c r="A178" s="14"/>
      <c r="B178" s="247"/>
      <c r="C178" s="248"/>
      <c r="D178" s="232" t="s">
        <v>172</v>
      </c>
      <c r="E178" s="249" t="s">
        <v>1</v>
      </c>
      <c r="F178" s="250" t="s">
        <v>168</v>
      </c>
      <c r="G178" s="248"/>
      <c r="H178" s="251">
        <v>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172</v>
      </c>
      <c r="AU178" s="257" t="s">
        <v>83</v>
      </c>
      <c r="AV178" s="14" t="s">
        <v>83</v>
      </c>
      <c r="AW178" s="14" t="s">
        <v>30</v>
      </c>
      <c r="AX178" s="14" t="s">
        <v>81</v>
      </c>
      <c r="AY178" s="257" t="s">
        <v>160</v>
      </c>
    </row>
    <row r="179" s="2" customFormat="1" ht="21.75" customHeight="1">
      <c r="A179" s="39"/>
      <c r="B179" s="40"/>
      <c r="C179" s="219" t="s">
        <v>201</v>
      </c>
      <c r="D179" s="219" t="s">
        <v>163</v>
      </c>
      <c r="E179" s="220" t="s">
        <v>196</v>
      </c>
      <c r="F179" s="221" t="s">
        <v>197</v>
      </c>
      <c r="G179" s="222" t="s">
        <v>185</v>
      </c>
      <c r="H179" s="223">
        <v>6</v>
      </c>
      <c r="I179" s="224"/>
      <c r="J179" s="225">
        <f>ROUND(I179*H179,2)</f>
        <v>0</v>
      </c>
      <c r="K179" s="221" t="s">
        <v>167</v>
      </c>
      <c r="L179" s="45"/>
      <c r="M179" s="226" t="s">
        <v>1</v>
      </c>
      <c r="N179" s="227" t="s">
        <v>38</v>
      </c>
      <c r="O179" s="92"/>
      <c r="P179" s="228">
        <f>O179*H179</f>
        <v>0</v>
      </c>
      <c r="Q179" s="228">
        <v>0.091048000000000004</v>
      </c>
      <c r="R179" s="228">
        <f>Q179*H179</f>
        <v>0.546288</v>
      </c>
      <c r="S179" s="228">
        <v>0</v>
      </c>
      <c r="T179" s="229">
        <f>S179*H179</f>
        <v>0</v>
      </c>
      <c r="U179" s="39"/>
      <c r="V179" s="39"/>
      <c r="W179" s="39"/>
      <c r="X179" s="39"/>
      <c r="Y179" s="39"/>
      <c r="Z179" s="39"/>
      <c r="AA179" s="39"/>
      <c r="AB179" s="39"/>
      <c r="AC179" s="39"/>
      <c r="AD179" s="39"/>
      <c r="AE179" s="39"/>
      <c r="AR179" s="230" t="s">
        <v>168</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168</v>
      </c>
      <c r="BM179" s="230" t="s">
        <v>202</v>
      </c>
    </row>
    <row r="180" s="2" customFormat="1">
      <c r="A180" s="39"/>
      <c r="B180" s="40"/>
      <c r="C180" s="41"/>
      <c r="D180" s="232" t="s">
        <v>170</v>
      </c>
      <c r="E180" s="41"/>
      <c r="F180" s="233" t="s">
        <v>199</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13" customFormat="1">
      <c r="A181" s="13"/>
      <c r="B181" s="237"/>
      <c r="C181" s="238"/>
      <c r="D181" s="232" t="s">
        <v>172</v>
      </c>
      <c r="E181" s="239" t="s">
        <v>1</v>
      </c>
      <c r="F181" s="240" t="s">
        <v>178</v>
      </c>
      <c r="G181" s="238"/>
      <c r="H181" s="239" t="s">
        <v>1</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172</v>
      </c>
      <c r="AU181" s="246" t="s">
        <v>83</v>
      </c>
      <c r="AV181" s="13" t="s">
        <v>81</v>
      </c>
      <c r="AW181" s="13" t="s">
        <v>30</v>
      </c>
      <c r="AX181" s="13" t="s">
        <v>73</v>
      </c>
      <c r="AY181" s="246" t="s">
        <v>160</v>
      </c>
    </row>
    <row r="182" s="13" customFormat="1">
      <c r="A182" s="13"/>
      <c r="B182" s="237"/>
      <c r="C182" s="238"/>
      <c r="D182" s="232" t="s">
        <v>172</v>
      </c>
      <c r="E182" s="239" t="s">
        <v>1</v>
      </c>
      <c r="F182" s="240" t="s">
        <v>203</v>
      </c>
      <c r="G182" s="238"/>
      <c r="H182" s="239" t="s">
        <v>1</v>
      </c>
      <c r="I182" s="241"/>
      <c r="J182" s="238"/>
      <c r="K182" s="238"/>
      <c r="L182" s="242"/>
      <c r="M182" s="243"/>
      <c r="N182" s="244"/>
      <c r="O182" s="244"/>
      <c r="P182" s="244"/>
      <c r="Q182" s="244"/>
      <c r="R182" s="244"/>
      <c r="S182" s="244"/>
      <c r="T182" s="245"/>
      <c r="U182" s="13"/>
      <c r="V182" s="13"/>
      <c r="W182" s="13"/>
      <c r="X182" s="13"/>
      <c r="Y182" s="13"/>
      <c r="Z182" s="13"/>
      <c r="AA182" s="13"/>
      <c r="AB182" s="13"/>
      <c r="AC182" s="13"/>
      <c r="AD182" s="13"/>
      <c r="AE182" s="13"/>
      <c r="AT182" s="246" t="s">
        <v>172</v>
      </c>
      <c r="AU182" s="246" t="s">
        <v>83</v>
      </c>
      <c r="AV182" s="13" t="s">
        <v>81</v>
      </c>
      <c r="AW182" s="13" t="s">
        <v>30</v>
      </c>
      <c r="AX182" s="13" t="s">
        <v>73</v>
      </c>
      <c r="AY182" s="246" t="s">
        <v>160</v>
      </c>
    </row>
    <row r="183" s="14" customFormat="1">
      <c r="A183" s="14"/>
      <c r="B183" s="247"/>
      <c r="C183" s="248"/>
      <c r="D183" s="232" t="s">
        <v>172</v>
      </c>
      <c r="E183" s="249" t="s">
        <v>1</v>
      </c>
      <c r="F183" s="250" t="s">
        <v>189</v>
      </c>
      <c r="G183" s="248"/>
      <c r="H183" s="251">
        <v>6</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172</v>
      </c>
      <c r="AU183" s="257" t="s">
        <v>83</v>
      </c>
      <c r="AV183" s="14" t="s">
        <v>83</v>
      </c>
      <c r="AW183" s="14" t="s">
        <v>30</v>
      </c>
      <c r="AX183" s="14" t="s">
        <v>81</v>
      </c>
      <c r="AY183" s="257" t="s">
        <v>160</v>
      </c>
    </row>
    <row r="184" s="2" customFormat="1" ht="21.75" customHeight="1">
      <c r="A184" s="39"/>
      <c r="B184" s="40"/>
      <c r="C184" s="219" t="s">
        <v>189</v>
      </c>
      <c r="D184" s="219" t="s">
        <v>163</v>
      </c>
      <c r="E184" s="220" t="s">
        <v>204</v>
      </c>
      <c r="F184" s="221" t="s">
        <v>205</v>
      </c>
      <c r="G184" s="222" t="s">
        <v>185</v>
      </c>
      <c r="H184" s="223">
        <v>124</v>
      </c>
      <c r="I184" s="224"/>
      <c r="J184" s="225">
        <f>ROUND(I184*H184,2)</f>
        <v>0</v>
      </c>
      <c r="K184" s="221" t="s">
        <v>167</v>
      </c>
      <c r="L184" s="45"/>
      <c r="M184" s="226" t="s">
        <v>1</v>
      </c>
      <c r="N184" s="227" t="s">
        <v>38</v>
      </c>
      <c r="O184" s="92"/>
      <c r="P184" s="228">
        <f>O184*H184</f>
        <v>0</v>
      </c>
      <c r="Q184" s="228">
        <v>0.100048</v>
      </c>
      <c r="R184" s="228">
        <f>Q184*H184</f>
        <v>12.405951999999999</v>
      </c>
      <c r="S184" s="228">
        <v>0</v>
      </c>
      <c r="T184" s="229">
        <f>S184*H184</f>
        <v>0</v>
      </c>
      <c r="U184" s="39"/>
      <c r="V184" s="39"/>
      <c r="W184" s="39"/>
      <c r="X184" s="39"/>
      <c r="Y184" s="39"/>
      <c r="Z184" s="39"/>
      <c r="AA184" s="39"/>
      <c r="AB184" s="39"/>
      <c r="AC184" s="39"/>
      <c r="AD184" s="39"/>
      <c r="AE184" s="39"/>
      <c r="AR184" s="230" t="s">
        <v>168</v>
      </c>
      <c r="AT184" s="230" t="s">
        <v>163</v>
      </c>
      <c r="AU184" s="230" t="s">
        <v>83</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168</v>
      </c>
      <c r="BM184" s="230" t="s">
        <v>206</v>
      </c>
    </row>
    <row r="185" s="2" customFormat="1">
      <c r="A185" s="39"/>
      <c r="B185" s="40"/>
      <c r="C185" s="41"/>
      <c r="D185" s="232" t="s">
        <v>170</v>
      </c>
      <c r="E185" s="41"/>
      <c r="F185" s="233" t="s">
        <v>207</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83</v>
      </c>
    </row>
    <row r="186" s="13" customFormat="1">
      <c r="A186" s="13"/>
      <c r="B186" s="237"/>
      <c r="C186" s="238"/>
      <c r="D186" s="232" t="s">
        <v>172</v>
      </c>
      <c r="E186" s="239" t="s">
        <v>1</v>
      </c>
      <c r="F186" s="240" t="s">
        <v>173</v>
      </c>
      <c r="G186" s="238"/>
      <c r="H186" s="239" t="s">
        <v>1</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172</v>
      </c>
      <c r="AU186" s="246" t="s">
        <v>83</v>
      </c>
      <c r="AV186" s="13" t="s">
        <v>81</v>
      </c>
      <c r="AW186" s="13" t="s">
        <v>30</v>
      </c>
      <c r="AX186" s="13" t="s">
        <v>73</v>
      </c>
      <c r="AY186" s="246" t="s">
        <v>160</v>
      </c>
    </row>
    <row r="187" s="13" customFormat="1">
      <c r="A187" s="13"/>
      <c r="B187" s="237"/>
      <c r="C187" s="238"/>
      <c r="D187" s="232" t="s">
        <v>172</v>
      </c>
      <c r="E187" s="239" t="s">
        <v>1</v>
      </c>
      <c r="F187" s="240" t="s">
        <v>208</v>
      </c>
      <c r="G187" s="238"/>
      <c r="H187" s="239" t="s">
        <v>1</v>
      </c>
      <c r="I187" s="241"/>
      <c r="J187" s="238"/>
      <c r="K187" s="238"/>
      <c r="L187" s="242"/>
      <c r="M187" s="243"/>
      <c r="N187" s="244"/>
      <c r="O187" s="244"/>
      <c r="P187" s="244"/>
      <c r="Q187" s="244"/>
      <c r="R187" s="244"/>
      <c r="S187" s="244"/>
      <c r="T187" s="245"/>
      <c r="U187" s="13"/>
      <c r="V187" s="13"/>
      <c r="W187" s="13"/>
      <c r="X187" s="13"/>
      <c r="Y187" s="13"/>
      <c r="Z187" s="13"/>
      <c r="AA187" s="13"/>
      <c r="AB187" s="13"/>
      <c r="AC187" s="13"/>
      <c r="AD187" s="13"/>
      <c r="AE187" s="13"/>
      <c r="AT187" s="246" t="s">
        <v>172</v>
      </c>
      <c r="AU187" s="246" t="s">
        <v>83</v>
      </c>
      <c r="AV187" s="13" t="s">
        <v>81</v>
      </c>
      <c r="AW187" s="13" t="s">
        <v>30</v>
      </c>
      <c r="AX187" s="13" t="s">
        <v>73</v>
      </c>
      <c r="AY187" s="246" t="s">
        <v>160</v>
      </c>
    </row>
    <row r="188" s="14" customFormat="1">
      <c r="A188" s="14"/>
      <c r="B188" s="247"/>
      <c r="C188" s="248"/>
      <c r="D188" s="232" t="s">
        <v>172</v>
      </c>
      <c r="E188" s="249" t="s">
        <v>1</v>
      </c>
      <c r="F188" s="250" t="s">
        <v>209</v>
      </c>
      <c r="G188" s="248"/>
      <c r="H188" s="251">
        <v>48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172</v>
      </c>
      <c r="AU188" s="257" t="s">
        <v>83</v>
      </c>
      <c r="AV188" s="14" t="s">
        <v>83</v>
      </c>
      <c r="AW188" s="14" t="s">
        <v>30</v>
      </c>
      <c r="AX188" s="14" t="s">
        <v>73</v>
      </c>
      <c r="AY188" s="257" t="s">
        <v>160</v>
      </c>
    </row>
    <row r="189" s="13" customFormat="1">
      <c r="A189" s="13"/>
      <c r="B189" s="237"/>
      <c r="C189" s="238"/>
      <c r="D189" s="232" t="s">
        <v>172</v>
      </c>
      <c r="E189" s="239" t="s">
        <v>1</v>
      </c>
      <c r="F189" s="240" t="s">
        <v>210</v>
      </c>
      <c r="G189" s="238"/>
      <c r="H189" s="239" t="s">
        <v>1</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172</v>
      </c>
      <c r="AU189" s="246" t="s">
        <v>83</v>
      </c>
      <c r="AV189" s="13" t="s">
        <v>81</v>
      </c>
      <c r="AW189" s="13" t="s">
        <v>30</v>
      </c>
      <c r="AX189" s="13" t="s">
        <v>73</v>
      </c>
      <c r="AY189" s="246" t="s">
        <v>160</v>
      </c>
    </row>
    <row r="190" s="13" customFormat="1">
      <c r="A190" s="13"/>
      <c r="B190" s="237"/>
      <c r="C190" s="238"/>
      <c r="D190" s="232" t="s">
        <v>172</v>
      </c>
      <c r="E190" s="239" t="s">
        <v>1</v>
      </c>
      <c r="F190" s="240" t="s">
        <v>208</v>
      </c>
      <c r="G190" s="238"/>
      <c r="H190" s="239" t="s">
        <v>1</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172</v>
      </c>
      <c r="AU190" s="246" t="s">
        <v>83</v>
      </c>
      <c r="AV190" s="13" t="s">
        <v>81</v>
      </c>
      <c r="AW190" s="13" t="s">
        <v>30</v>
      </c>
      <c r="AX190" s="13" t="s">
        <v>73</v>
      </c>
      <c r="AY190" s="246" t="s">
        <v>160</v>
      </c>
    </row>
    <row r="191" s="14" customFormat="1">
      <c r="A191" s="14"/>
      <c r="B191" s="247"/>
      <c r="C191" s="248"/>
      <c r="D191" s="232" t="s">
        <v>172</v>
      </c>
      <c r="E191" s="249" t="s">
        <v>1</v>
      </c>
      <c r="F191" s="250" t="s">
        <v>211</v>
      </c>
      <c r="G191" s="248"/>
      <c r="H191" s="251">
        <v>76</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172</v>
      </c>
      <c r="AU191" s="257" t="s">
        <v>83</v>
      </c>
      <c r="AV191" s="14" t="s">
        <v>83</v>
      </c>
      <c r="AW191" s="14" t="s">
        <v>30</v>
      </c>
      <c r="AX191" s="14" t="s">
        <v>73</v>
      </c>
      <c r="AY191" s="257" t="s">
        <v>160</v>
      </c>
    </row>
    <row r="192" s="16" customFormat="1">
      <c r="A192" s="16"/>
      <c r="B192" s="269"/>
      <c r="C192" s="270"/>
      <c r="D192" s="232" t="s">
        <v>172</v>
      </c>
      <c r="E192" s="271" t="s">
        <v>1</v>
      </c>
      <c r="F192" s="272" t="s">
        <v>182</v>
      </c>
      <c r="G192" s="270"/>
      <c r="H192" s="273">
        <v>124</v>
      </c>
      <c r="I192" s="274"/>
      <c r="J192" s="270"/>
      <c r="K192" s="270"/>
      <c r="L192" s="275"/>
      <c r="M192" s="276"/>
      <c r="N192" s="277"/>
      <c r="O192" s="277"/>
      <c r="P192" s="277"/>
      <c r="Q192" s="277"/>
      <c r="R192" s="277"/>
      <c r="S192" s="277"/>
      <c r="T192" s="278"/>
      <c r="U192" s="16"/>
      <c r="V192" s="16"/>
      <c r="W192" s="16"/>
      <c r="X192" s="16"/>
      <c r="Y192" s="16"/>
      <c r="Z192" s="16"/>
      <c r="AA192" s="16"/>
      <c r="AB192" s="16"/>
      <c r="AC192" s="16"/>
      <c r="AD192" s="16"/>
      <c r="AE192" s="16"/>
      <c r="AT192" s="279" t="s">
        <v>172</v>
      </c>
      <c r="AU192" s="279" t="s">
        <v>83</v>
      </c>
      <c r="AV192" s="16" t="s">
        <v>168</v>
      </c>
      <c r="AW192" s="16" t="s">
        <v>30</v>
      </c>
      <c r="AX192" s="16" t="s">
        <v>81</v>
      </c>
      <c r="AY192" s="279" t="s">
        <v>160</v>
      </c>
    </row>
    <row r="193" s="2" customFormat="1" ht="21.75" customHeight="1">
      <c r="A193" s="39"/>
      <c r="B193" s="40"/>
      <c r="C193" s="219" t="s">
        <v>212</v>
      </c>
      <c r="D193" s="219" t="s">
        <v>163</v>
      </c>
      <c r="E193" s="220" t="s">
        <v>204</v>
      </c>
      <c r="F193" s="221" t="s">
        <v>205</v>
      </c>
      <c r="G193" s="222" t="s">
        <v>185</v>
      </c>
      <c r="H193" s="223">
        <v>6</v>
      </c>
      <c r="I193" s="224"/>
      <c r="J193" s="225">
        <f>ROUND(I193*H193,2)</f>
        <v>0</v>
      </c>
      <c r="K193" s="221" t="s">
        <v>167</v>
      </c>
      <c r="L193" s="45"/>
      <c r="M193" s="226" t="s">
        <v>1</v>
      </c>
      <c r="N193" s="227" t="s">
        <v>38</v>
      </c>
      <c r="O193" s="92"/>
      <c r="P193" s="228">
        <f>O193*H193</f>
        <v>0</v>
      </c>
      <c r="Q193" s="228">
        <v>0.100048</v>
      </c>
      <c r="R193" s="228">
        <f>Q193*H193</f>
        <v>0.60028799999999993</v>
      </c>
      <c r="S193" s="228">
        <v>0</v>
      </c>
      <c r="T193" s="229">
        <f>S193*H193</f>
        <v>0</v>
      </c>
      <c r="U193" s="39"/>
      <c r="V193" s="39"/>
      <c r="W193" s="39"/>
      <c r="X193" s="39"/>
      <c r="Y193" s="39"/>
      <c r="Z193" s="39"/>
      <c r="AA193" s="39"/>
      <c r="AB193" s="39"/>
      <c r="AC193" s="39"/>
      <c r="AD193" s="39"/>
      <c r="AE193" s="39"/>
      <c r="AR193" s="230" t="s">
        <v>168</v>
      </c>
      <c r="AT193" s="230" t="s">
        <v>163</v>
      </c>
      <c r="AU193" s="230" t="s">
        <v>83</v>
      </c>
      <c r="AY193" s="18" t="s">
        <v>160</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168</v>
      </c>
      <c r="BM193" s="230" t="s">
        <v>213</v>
      </c>
    </row>
    <row r="194" s="2" customFormat="1">
      <c r="A194" s="39"/>
      <c r="B194" s="40"/>
      <c r="C194" s="41"/>
      <c r="D194" s="232" t="s">
        <v>170</v>
      </c>
      <c r="E194" s="41"/>
      <c r="F194" s="233" t="s">
        <v>207</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170</v>
      </c>
      <c r="AU194" s="18" t="s">
        <v>83</v>
      </c>
    </row>
    <row r="195" s="13" customFormat="1">
      <c r="A195" s="13"/>
      <c r="B195" s="237"/>
      <c r="C195" s="238"/>
      <c r="D195" s="232" t="s">
        <v>172</v>
      </c>
      <c r="E195" s="239" t="s">
        <v>1</v>
      </c>
      <c r="F195" s="240" t="s">
        <v>178</v>
      </c>
      <c r="G195" s="238"/>
      <c r="H195" s="239" t="s">
        <v>1</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172</v>
      </c>
      <c r="AU195" s="246" t="s">
        <v>83</v>
      </c>
      <c r="AV195" s="13" t="s">
        <v>81</v>
      </c>
      <c r="AW195" s="13" t="s">
        <v>30</v>
      </c>
      <c r="AX195" s="13" t="s">
        <v>73</v>
      </c>
      <c r="AY195" s="246" t="s">
        <v>160</v>
      </c>
    </row>
    <row r="196" s="13" customFormat="1">
      <c r="A196" s="13"/>
      <c r="B196" s="237"/>
      <c r="C196" s="238"/>
      <c r="D196" s="232" t="s">
        <v>172</v>
      </c>
      <c r="E196" s="239" t="s">
        <v>1</v>
      </c>
      <c r="F196" s="240" t="s">
        <v>214</v>
      </c>
      <c r="G196" s="238"/>
      <c r="H196" s="239" t="s">
        <v>1</v>
      </c>
      <c r="I196" s="241"/>
      <c r="J196" s="238"/>
      <c r="K196" s="238"/>
      <c r="L196" s="242"/>
      <c r="M196" s="243"/>
      <c r="N196" s="244"/>
      <c r="O196" s="244"/>
      <c r="P196" s="244"/>
      <c r="Q196" s="244"/>
      <c r="R196" s="244"/>
      <c r="S196" s="244"/>
      <c r="T196" s="245"/>
      <c r="U196" s="13"/>
      <c r="V196" s="13"/>
      <c r="W196" s="13"/>
      <c r="X196" s="13"/>
      <c r="Y196" s="13"/>
      <c r="Z196" s="13"/>
      <c r="AA196" s="13"/>
      <c r="AB196" s="13"/>
      <c r="AC196" s="13"/>
      <c r="AD196" s="13"/>
      <c r="AE196" s="13"/>
      <c r="AT196" s="246" t="s">
        <v>172</v>
      </c>
      <c r="AU196" s="246" t="s">
        <v>83</v>
      </c>
      <c r="AV196" s="13" t="s">
        <v>81</v>
      </c>
      <c r="AW196" s="13" t="s">
        <v>30</v>
      </c>
      <c r="AX196" s="13" t="s">
        <v>73</v>
      </c>
      <c r="AY196" s="246" t="s">
        <v>160</v>
      </c>
    </row>
    <row r="197" s="14" customFormat="1">
      <c r="A197" s="14"/>
      <c r="B197" s="247"/>
      <c r="C197" s="248"/>
      <c r="D197" s="232" t="s">
        <v>172</v>
      </c>
      <c r="E197" s="249" t="s">
        <v>1</v>
      </c>
      <c r="F197" s="250" t="s">
        <v>189</v>
      </c>
      <c r="G197" s="248"/>
      <c r="H197" s="251">
        <v>6</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172</v>
      </c>
      <c r="AU197" s="257" t="s">
        <v>83</v>
      </c>
      <c r="AV197" s="14" t="s">
        <v>83</v>
      </c>
      <c r="AW197" s="14" t="s">
        <v>30</v>
      </c>
      <c r="AX197" s="14" t="s">
        <v>81</v>
      </c>
      <c r="AY197" s="257" t="s">
        <v>160</v>
      </c>
    </row>
    <row r="198" s="2" customFormat="1" ht="21.75" customHeight="1">
      <c r="A198" s="39"/>
      <c r="B198" s="40"/>
      <c r="C198" s="219" t="s">
        <v>215</v>
      </c>
      <c r="D198" s="219" t="s">
        <v>163</v>
      </c>
      <c r="E198" s="220" t="s">
        <v>204</v>
      </c>
      <c r="F198" s="221" t="s">
        <v>205</v>
      </c>
      <c r="G198" s="222" t="s">
        <v>185</v>
      </c>
      <c r="H198" s="223">
        <v>1</v>
      </c>
      <c r="I198" s="224"/>
      <c r="J198" s="225">
        <f>ROUND(I198*H198,2)</f>
        <v>0</v>
      </c>
      <c r="K198" s="221" t="s">
        <v>167</v>
      </c>
      <c r="L198" s="45"/>
      <c r="M198" s="226" t="s">
        <v>1</v>
      </c>
      <c r="N198" s="227" t="s">
        <v>38</v>
      </c>
      <c r="O198" s="92"/>
      <c r="P198" s="228">
        <f>O198*H198</f>
        <v>0</v>
      </c>
      <c r="Q198" s="228">
        <v>0.100048</v>
      </c>
      <c r="R198" s="228">
        <f>Q198*H198</f>
        <v>0.100048</v>
      </c>
      <c r="S198" s="228">
        <v>0</v>
      </c>
      <c r="T198" s="229">
        <f>S198*H198</f>
        <v>0</v>
      </c>
      <c r="U198" s="39"/>
      <c r="V198" s="39"/>
      <c r="W198" s="39"/>
      <c r="X198" s="39"/>
      <c r="Y198" s="39"/>
      <c r="Z198" s="39"/>
      <c r="AA198" s="39"/>
      <c r="AB198" s="39"/>
      <c r="AC198" s="39"/>
      <c r="AD198" s="39"/>
      <c r="AE198" s="39"/>
      <c r="AR198" s="230" t="s">
        <v>168</v>
      </c>
      <c r="AT198" s="230" t="s">
        <v>163</v>
      </c>
      <c r="AU198" s="230" t="s">
        <v>83</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168</v>
      </c>
      <c r="BM198" s="230" t="s">
        <v>216</v>
      </c>
    </row>
    <row r="199" s="2" customFormat="1">
      <c r="A199" s="39"/>
      <c r="B199" s="40"/>
      <c r="C199" s="41"/>
      <c r="D199" s="232" t="s">
        <v>170</v>
      </c>
      <c r="E199" s="41"/>
      <c r="F199" s="233" t="s">
        <v>207</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83</v>
      </c>
    </row>
    <row r="200" s="13" customFormat="1">
      <c r="A200" s="13"/>
      <c r="B200" s="237"/>
      <c r="C200" s="238"/>
      <c r="D200" s="232" t="s">
        <v>172</v>
      </c>
      <c r="E200" s="239" t="s">
        <v>1</v>
      </c>
      <c r="F200" s="240" t="s">
        <v>178</v>
      </c>
      <c r="G200" s="238"/>
      <c r="H200" s="239" t="s">
        <v>1</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172</v>
      </c>
      <c r="AU200" s="246" t="s">
        <v>83</v>
      </c>
      <c r="AV200" s="13" t="s">
        <v>81</v>
      </c>
      <c r="AW200" s="13" t="s">
        <v>30</v>
      </c>
      <c r="AX200" s="13" t="s">
        <v>73</v>
      </c>
      <c r="AY200" s="246" t="s">
        <v>160</v>
      </c>
    </row>
    <row r="201" s="13" customFormat="1">
      <c r="A201" s="13"/>
      <c r="B201" s="237"/>
      <c r="C201" s="238"/>
      <c r="D201" s="232" t="s">
        <v>172</v>
      </c>
      <c r="E201" s="239" t="s">
        <v>1</v>
      </c>
      <c r="F201" s="240" t="s">
        <v>217</v>
      </c>
      <c r="G201" s="238"/>
      <c r="H201" s="239" t="s">
        <v>1</v>
      </c>
      <c r="I201" s="241"/>
      <c r="J201" s="238"/>
      <c r="K201" s="238"/>
      <c r="L201" s="242"/>
      <c r="M201" s="243"/>
      <c r="N201" s="244"/>
      <c r="O201" s="244"/>
      <c r="P201" s="244"/>
      <c r="Q201" s="244"/>
      <c r="R201" s="244"/>
      <c r="S201" s="244"/>
      <c r="T201" s="245"/>
      <c r="U201" s="13"/>
      <c r="V201" s="13"/>
      <c r="W201" s="13"/>
      <c r="X201" s="13"/>
      <c r="Y201" s="13"/>
      <c r="Z201" s="13"/>
      <c r="AA201" s="13"/>
      <c r="AB201" s="13"/>
      <c r="AC201" s="13"/>
      <c r="AD201" s="13"/>
      <c r="AE201" s="13"/>
      <c r="AT201" s="246" t="s">
        <v>172</v>
      </c>
      <c r="AU201" s="246" t="s">
        <v>83</v>
      </c>
      <c r="AV201" s="13" t="s">
        <v>81</v>
      </c>
      <c r="AW201" s="13" t="s">
        <v>30</v>
      </c>
      <c r="AX201" s="13" t="s">
        <v>73</v>
      </c>
      <c r="AY201" s="246" t="s">
        <v>160</v>
      </c>
    </row>
    <row r="202" s="14" customFormat="1">
      <c r="A202" s="14"/>
      <c r="B202" s="247"/>
      <c r="C202" s="248"/>
      <c r="D202" s="232" t="s">
        <v>172</v>
      </c>
      <c r="E202" s="249" t="s">
        <v>1</v>
      </c>
      <c r="F202" s="250" t="s">
        <v>81</v>
      </c>
      <c r="G202" s="248"/>
      <c r="H202" s="251">
        <v>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172</v>
      </c>
      <c r="AU202" s="257" t="s">
        <v>83</v>
      </c>
      <c r="AV202" s="14" t="s">
        <v>83</v>
      </c>
      <c r="AW202" s="14" t="s">
        <v>30</v>
      </c>
      <c r="AX202" s="14" t="s">
        <v>81</v>
      </c>
      <c r="AY202" s="257" t="s">
        <v>160</v>
      </c>
    </row>
    <row r="203" s="2" customFormat="1" ht="21.75" customHeight="1">
      <c r="A203" s="39"/>
      <c r="B203" s="40"/>
      <c r="C203" s="219" t="s">
        <v>218</v>
      </c>
      <c r="D203" s="219" t="s">
        <v>163</v>
      </c>
      <c r="E203" s="220" t="s">
        <v>219</v>
      </c>
      <c r="F203" s="221" t="s">
        <v>220</v>
      </c>
      <c r="G203" s="222" t="s">
        <v>185</v>
      </c>
      <c r="H203" s="223">
        <v>6</v>
      </c>
      <c r="I203" s="224"/>
      <c r="J203" s="225">
        <f>ROUND(I203*H203,2)</f>
        <v>0</v>
      </c>
      <c r="K203" s="221" t="s">
        <v>167</v>
      </c>
      <c r="L203" s="45"/>
      <c r="M203" s="226" t="s">
        <v>1</v>
      </c>
      <c r="N203" s="227" t="s">
        <v>38</v>
      </c>
      <c r="O203" s="92"/>
      <c r="P203" s="228">
        <f>O203*H203</f>
        <v>0</v>
      </c>
      <c r="Q203" s="228">
        <v>0.10904800000000001</v>
      </c>
      <c r="R203" s="228">
        <f>Q203*H203</f>
        <v>0.65428799999999998</v>
      </c>
      <c r="S203" s="228">
        <v>0</v>
      </c>
      <c r="T203" s="229">
        <f>S203*H203</f>
        <v>0</v>
      </c>
      <c r="U203" s="39"/>
      <c r="V203" s="39"/>
      <c r="W203" s="39"/>
      <c r="X203" s="39"/>
      <c r="Y203" s="39"/>
      <c r="Z203" s="39"/>
      <c r="AA203" s="39"/>
      <c r="AB203" s="39"/>
      <c r="AC203" s="39"/>
      <c r="AD203" s="39"/>
      <c r="AE203" s="39"/>
      <c r="AR203" s="230" t="s">
        <v>168</v>
      </c>
      <c r="AT203" s="230" t="s">
        <v>163</v>
      </c>
      <c r="AU203" s="230" t="s">
        <v>83</v>
      </c>
      <c r="AY203" s="18" t="s">
        <v>160</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168</v>
      </c>
      <c r="BM203" s="230" t="s">
        <v>221</v>
      </c>
    </row>
    <row r="204" s="2" customFormat="1">
      <c r="A204" s="39"/>
      <c r="B204" s="40"/>
      <c r="C204" s="41"/>
      <c r="D204" s="232" t="s">
        <v>170</v>
      </c>
      <c r="E204" s="41"/>
      <c r="F204" s="233" t="s">
        <v>222</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170</v>
      </c>
      <c r="AU204" s="18" t="s">
        <v>83</v>
      </c>
    </row>
    <row r="205" s="13" customFormat="1">
      <c r="A205" s="13"/>
      <c r="B205" s="237"/>
      <c r="C205" s="238"/>
      <c r="D205" s="232" t="s">
        <v>172</v>
      </c>
      <c r="E205" s="239" t="s">
        <v>1</v>
      </c>
      <c r="F205" s="240" t="s">
        <v>178</v>
      </c>
      <c r="G205" s="238"/>
      <c r="H205" s="239" t="s">
        <v>1</v>
      </c>
      <c r="I205" s="241"/>
      <c r="J205" s="238"/>
      <c r="K205" s="238"/>
      <c r="L205" s="242"/>
      <c r="M205" s="243"/>
      <c r="N205" s="244"/>
      <c r="O205" s="244"/>
      <c r="P205" s="244"/>
      <c r="Q205" s="244"/>
      <c r="R205" s="244"/>
      <c r="S205" s="244"/>
      <c r="T205" s="245"/>
      <c r="U205" s="13"/>
      <c r="V205" s="13"/>
      <c r="W205" s="13"/>
      <c r="X205" s="13"/>
      <c r="Y205" s="13"/>
      <c r="Z205" s="13"/>
      <c r="AA205" s="13"/>
      <c r="AB205" s="13"/>
      <c r="AC205" s="13"/>
      <c r="AD205" s="13"/>
      <c r="AE205" s="13"/>
      <c r="AT205" s="246" t="s">
        <v>172</v>
      </c>
      <c r="AU205" s="246" t="s">
        <v>83</v>
      </c>
      <c r="AV205" s="13" t="s">
        <v>81</v>
      </c>
      <c r="AW205" s="13" t="s">
        <v>30</v>
      </c>
      <c r="AX205" s="13" t="s">
        <v>73</v>
      </c>
      <c r="AY205" s="246" t="s">
        <v>160</v>
      </c>
    </row>
    <row r="206" s="13" customFormat="1">
      <c r="A206" s="13"/>
      <c r="B206" s="237"/>
      <c r="C206" s="238"/>
      <c r="D206" s="232" t="s">
        <v>172</v>
      </c>
      <c r="E206" s="239" t="s">
        <v>1</v>
      </c>
      <c r="F206" s="240" t="s">
        <v>223</v>
      </c>
      <c r="G206" s="238"/>
      <c r="H206" s="239" t="s">
        <v>1</v>
      </c>
      <c r="I206" s="241"/>
      <c r="J206" s="238"/>
      <c r="K206" s="238"/>
      <c r="L206" s="242"/>
      <c r="M206" s="243"/>
      <c r="N206" s="244"/>
      <c r="O206" s="244"/>
      <c r="P206" s="244"/>
      <c r="Q206" s="244"/>
      <c r="R206" s="244"/>
      <c r="S206" s="244"/>
      <c r="T206" s="245"/>
      <c r="U206" s="13"/>
      <c r="V206" s="13"/>
      <c r="W206" s="13"/>
      <c r="X206" s="13"/>
      <c r="Y206" s="13"/>
      <c r="Z206" s="13"/>
      <c r="AA206" s="13"/>
      <c r="AB206" s="13"/>
      <c r="AC206" s="13"/>
      <c r="AD206" s="13"/>
      <c r="AE206" s="13"/>
      <c r="AT206" s="246" t="s">
        <v>172</v>
      </c>
      <c r="AU206" s="246" t="s">
        <v>83</v>
      </c>
      <c r="AV206" s="13" t="s">
        <v>81</v>
      </c>
      <c r="AW206" s="13" t="s">
        <v>30</v>
      </c>
      <c r="AX206" s="13" t="s">
        <v>73</v>
      </c>
      <c r="AY206" s="246" t="s">
        <v>160</v>
      </c>
    </row>
    <row r="207" s="14" customFormat="1">
      <c r="A207" s="14"/>
      <c r="B207" s="247"/>
      <c r="C207" s="248"/>
      <c r="D207" s="232" t="s">
        <v>172</v>
      </c>
      <c r="E207" s="249" t="s">
        <v>1</v>
      </c>
      <c r="F207" s="250" t="s">
        <v>189</v>
      </c>
      <c r="G207" s="248"/>
      <c r="H207" s="251">
        <v>6</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172</v>
      </c>
      <c r="AU207" s="257" t="s">
        <v>83</v>
      </c>
      <c r="AV207" s="14" t="s">
        <v>83</v>
      </c>
      <c r="AW207" s="14" t="s">
        <v>30</v>
      </c>
      <c r="AX207" s="14" t="s">
        <v>81</v>
      </c>
      <c r="AY207" s="257" t="s">
        <v>160</v>
      </c>
    </row>
    <row r="208" s="2" customFormat="1" ht="24.15" customHeight="1">
      <c r="A208" s="39"/>
      <c r="B208" s="40"/>
      <c r="C208" s="219" t="s">
        <v>224</v>
      </c>
      <c r="D208" s="219" t="s">
        <v>163</v>
      </c>
      <c r="E208" s="220" t="s">
        <v>225</v>
      </c>
      <c r="F208" s="221" t="s">
        <v>226</v>
      </c>
      <c r="G208" s="222" t="s">
        <v>227</v>
      </c>
      <c r="H208" s="223">
        <v>0.187</v>
      </c>
      <c r="I208" s="224"/>
      <c r="J208" s="225">
        <f>ROUND(I208*H208,2)</f>
        <v>0</v>
      </c>
      <c r="K208" s="221" t="s">
        <v>167</v>
      </c>
      <c r="L208" s="45"/>
      <c r="M208" s="226" t="s">
        <v>1</v>
      </c>
      <c r="N208" s="227" t="s">
        <v>38</v>
      </c>
      <c r="O208" s="92"/>
      <c r="P208" s="228">
        <f>O208*H208</f>
        <v>0</v>
      </c>
      <c r="Q208" s="228">
        <v>1.0900000000000001</v>
      </c>
      <c r="R208" s="228">
        <f>Q208*H208</f>
        <v>0.20383000000000001</v>
      </c>
      <c r="S208" s="228">
        <v>0</v>
      </c>
      <c r="T208" s="229">
        <f>S208*H208</f>
        <v>0</v>
      </c>
      <c r="U208" s="39"/>
      <c r="V208" s="39"/>
      <c r="W208" s="39"/>
      <c r="X208" s="39"/>
      <c r="Y208" s="39"/>
      <c r="Z208" s="39"/>
      <c r="AA208" s="39"/>
      <c r="AB208" s="39"/>
      <c r="AC208" s="39"/>
      <c r="AD208" s="39"/>
      <c r="AE208" s="39"/>
      <c r="AR208" s="230" t="s">
        <v>168</v>
      </c>
      <c r="AT208" s="230" t="s">
        <v>163</v>
      </c>
      <c r="AU208" s="230" t="s">
        <v>83</v>
      </c>
      <c r="AY208" s="18" t="s">
        <v>160</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168</v>
      </c>
      <c r="BM208" s="230" t="s">
        <v>228</v>
      </c>
    </row>
    <row r="209" s="2" customFormat="1">
      <c r="A209" s="39"/>
      <c r="B209" s="40"/>
      <c r="C209" s="41"/>
      <c r="D209" s="232" t="s">
        <v>170</v>
      </c>
      <c r="E209" s="41"/>
      <c r="F209" s="233" t="s">
        <v>229</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170</v>
      </c>
      <c r="AU209" s="18" t="s">
        <v>83</v>
      </c>
    </row>
    <row r="210" s="13" customFormat="1">
      <c r="A210" s="13"/>
      <c r="B210" s="237"/>
      <c r="C210" s="238"/>
      <c r="D210" s="232" t="s">
        <v>172</v>
      </c>
      <c r="E210" s="239" t="s">
        <v>1</v>
      </c>
      <c r="F210" s="240" t="s">
        <v>230</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172</v>
      </c>
      <c r="AU210" s="246" t="s">
        <v>83</v>
      </c>
      <c r="AV210" s="13" t="s">
        <v>81</v>
      </c>
      <c r="AW210" s="13" t="s">
        <v>30</v>
      </c>
      <c r="AX210" s="13" t="s">
        <v>73</v>
      </c>
      <c r="AY210" s="246" t="s">
        <v>160</v>
      </c>
    </row>
    <row r="211" s="13" customFormat="1">
      <c r="A211" s="13"/>
      <c r="B211" s="237"/>
      <c r="C211" s="238"/>
      <c r="D211" s="232" t="s">
        <v>172</v>
      </c>
      <c r="E211" s="239" t="s">
        <v>1</v>
      </c>
      <c r="F211" s="240" t="s">
        <v>231</v>
      </c>
      <c r="G211" s="238"/>
      <c r="H211" s="239" t="s">
        <v>1</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172</v>
      </c>
      <c r="AU211" s="246" t="s">
        <v>83</v>
      </c>
      <c r="AV211" s="13" t="s">
        <v>81</v>
      </c>
      <c r="AW211" s="13" t="s">
        <v>30</v>
      </c>
      <c r="AX211" s="13" t="s">
        <v>73</v>
      </c>
      <c r="AY211" s="246" t="s">
        <v>160</v>
      </c>
    </row>
    <row r="212" s="14" customFormat="1">
      <c r="A212" s="14"/>
      <c r="B212" s="247"/>
      <c r="C212" s="248"/>
      <c r="D212" s="232" t="s">
        <v>172</v>
      </c>
      <c r="E212" s="249" t="s">
        <v>1</v>
      </c>
      <c r="F212" s="250" t="s">
        <v>232</v>
      </c>
      <c r="G212" s="248"/>
      <c r="H212" s="251">
        <v>0.187</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172</v>
      </c>
      <c r="AU212" s="257" t="s">
        <v>83</v>
      </c>
      <c r="AV212" s="14" t="s">
        <v>83</v>
      </c>
      <c r="AW212" s="14" t="s">
        <v>30</v>
      </c>
      <c r="AX212" s="14" t="s">
        <v>81</v>
      </c>
      <c r="AY212" s="257" t="s">
        <v>160</v>
      </c>
    </row>
    <row r="213" s="2" customFormat="1" ht="24.15" customHeight="1">
      <c r="A213" s="39"/>
      <c r="B213" s="40"/>
      <c r="C213" s="219" t="s">
        <v>233</v>
      </c>
      <c r="D213" s="219" t="s">
        <v>163</v>
      </c>
      <c r="E213" s="220" t="s">
        <v>234</v>
      </c>
      <c r="F213" s="221" t="s">
        <v>235</v>
      </c>
      <c r="G213" s="222" t="s">
        <v>236</v>
      </c>
      <c r="H213" s="223">
        <v>88</v>
      </c>
      <c r="I213" s="224"/>
      <c r="J213" s="225">
        <f>ROUND(I213*H213,2)</f>
        <v>0</v>
      </c>
      <c r="K213" s="221" t="s">
        <v>167</v>
      </c>
      <c r="L213" s="45"/>
      <c r="M213" s="226" t="s">
        <v>1</v>
      </c>
      <c r="N213" s="227" t="s">
        <v>38</v>
      </c>
      <c r="O213" s="92"/>
      <c r="P213" s="228">
        <f>O213*H213</f>
        <v>0</v>
      </c>
      <c r="Q213" s="228">
        <v>0.00075000000000000002</v>
      </c>
      <c r="R213" s="228">
        <f>Q213*H213</f>
        <v>0.066000000000000003</v>
      </c>
      <c r="S213" s="228">
        <v>0</v>
      </c>
      <c r="T213" s="229">
        <f>S213*H213</f>
        <v>0</v>
      </c>
      <c r="U213" s="39"/>
      <c r="V213" s="39"/>
      <c r="W213" s="39"/>
      <c r="X213" s="39"/>
      <c r="Y213" s="39"/>
      <c r="Z213" s="39"/>
      <c r="AA213" s="39"/>
      <c r="AB213" s="39"/>
      <c r="AC213" s="39"/>
      <c r="AD213" s="39"/>
      <c r="AE213" s="39"/>
      <c r="AR213" s="230" t="s">
        <v>168</v>
      </c>
      <c r="AT213" s="230" t="s">
        <v>163</v>
      </c>
      <c r="AU213" s="230" t="s">
        <v>83</v>
      </c>
      <c r="AY213" s="18" t="s">
        <v>160</v>
      </c>
      <c r="BE213" s="231">
        <f>IF(N213="základní",J213,0)</f>
        <v>0</v>
      </c>
      <c r="BF213" s="231">
        <f>IF(N213="snížená",J213,0)</f>
        <v>0</v>
      </c>
      <c r="BG213" s="231">
        <f>IF(N213="zákl. přenesená",J213,0)</f>
        <v>0</v>
      </c>
      <c r="BH213" s="231">
        <f>IF(N213="sníž. přenesená",J213,0)</f>
        <v>0</v>
      </c>
      <c r="BI213" s="231">
        <f>IF(N213="nulová",J213,0)</f>
        <v>0</v>
      </c>
      <c r="BJ213" s="18" t="s">
        <v>81</v>
      </c>
      <c r="BK213" s="231">
        <f>ROUND(I213*H213,2)</f>
        <v>0</v>
      </c>
      <c r="BL213" s="18" t="s">
        <v>168</v>
      </c>
      <c r="BM213" s="230" t="s">
        <v>237</v>
      </c>
    </row>
    <row r="214" s="2" customFormat="1">
      <c r="A214" s="39"/>
      <c r="B214" s="40"/>
      <c r="C214" s="41"/>
      <c r="D214" s="232" t="s">
        <v>170</v>
      </c>
      <c r="E214" s="41"/>
      <c r="F214" s="233" t="s">
        <v>238</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170</v>
      </c>
      <c r="AU214" s="18" t="s">
        <v>83</v>
      </c>
    </row>
    <row r="215" s="13" customFormat="1">
      <c r="A215" s="13"/>
      <c r="B215" s="237"/>
      <c r="C215" s="238"/>
      <c r="D215" s="232" t="s">
        <v>172</v>
      </c>
      <c r="E215" s="239" t="s">
        <v>1</v>
      </c>
      <c r="F215" s="240" t="s">
        <v>173</v>
      </c>
      <c r="G215" s="238"/>
      <c r="H215" s="239" t="s">
        <v>1</v>
      </c>
      <c r="I215" s="241"/>
      <c r="J215" s="238"/>
      <c r="K215" s="238"/>
      <c r="L215" s="242"/>
      <c r="M215" s="243"/>
      <c r="N215" s="244"/>
      <c r="O215" s="244"/>
      <c r="P215" s="244"/>
      <c r="Q215" s="244"/>
      <c r="R215" s="244"/>
      <c r="S215" s="244"/>
      <c r="T215" s="245"/>
      <c r="U215" s="13"/>
      <c r="V215" s="13"/>
      <c r="W215" s="13"/>
      <c r="X215" s="13"/>
      <c r="Y215" s="13"/>
      <c r="Z215" s="13"/>
      <c r="AA215" s="13"/>
      <c r="AB215" s="13"/>
      <c r="AC215" s="13"/>
      <c r="AD215" s="13"/>
      <c r="AE215" s="13"/>
      <c r="AT215" s="246" t="s">
        <v>172</v>
      </c>
      <c r="AU215" s="246" t="s">
        <v>83</v>
      </c>
      <c r="AV215" s="13" t="s">
        <v>81</v>
      </c>
      <c r="AW215" s="13" t="s">
        <v>30</v>
      </c>
      <c r="AX215" s="13" t="s">
        <v>73</v>
      </c>
      <c r="AY215" s="246" t="s">
        <v>160</v>
      </c>
    </row>
    <row r="216" s="14" customFormat="1">
      <c r="A216" s="14"/>
      <c r="B216" s="247"/>
      <c r="C216" s="248"/>
      <c r="D216" s="232" t="s">
        <v>172</v>
      </c>
      <c r="E216" s="249" t="s">
        <v>1</v>
      </c>
      <c r="F216" s="250" t="s">
        <v>239</v>
      </c>
      <c r="G216" s="248"/>
      <c r="H216" s="251">
        <v>33</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172</v>
      </c>
      <c r="AU216" s="257" t="s">
        <v>83</v>
      </c>
      <c r="AV216" s="14" t="s">
        <v>83</v>
      </c>
      <c r="AW216" s="14" t="s">
        <v>30</v>
      </c>
      <c r="AX216" s="14" t="s">
        <v>73</v>
      </c>
      <c r="AY216" s="257" t="s">
        <v>160</v>
      </c>
    </row>
    <row r="217" s="13" customFormat="1">
      <c r="A217" s="13"/>
      <c r="B217" s="237"/>
      <c r="C217" s="238"/>
      <c r="D217" s="232" t="s">
        <v>172</v>
      </c>
      <c r="E217" s="239" t="s">
        <v>1</v>
      </c>
      <c r="F217" s="240" t="s">
        <v>178</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172</v>
      </c>
      <c r="AU217" s="246" t="s">
        <v>83</v>
      </c>
      <c r="AV217" s="13" t="s">
        <v>81</v>
      </c>
      <c r="AW217" s="13" t="s">
        <v>30</v>
      </c>
      <c r="AX217" s="13" t="s">
        <v>73</v>
      </c>
      <c r="AY217" s="246" t="s">
        <v>160</v>
      </c>
    </row>
    <row r="218" s="14" customFormat="1">
      <c r="A218" s="14"/>
      <c r="B218" s="247"/>
      <c r="C218" s="248"/>
      <c r="D218" s="232" t="s">
        <v>172</v>
      </c>
      <c r="E218" s="249" t="s">
        <v>1</v>
      </c>
      <c r="F218" s="250" t="s">
        <v>240</v>
      </c>
      <c r="G218" s="248"/>
      <c r="H218" s="251">
        <v>52.25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172</v>
      </c>
      <c r="AU218" s="257" t="s">
        <v>83</v>
      </c>
      <c r="AV218" s="14" t="s">
        <v>83</v>
      </c>
      <c r="AW218" s="14" t="s">
        <v>30</v>
      </c>
      <c r="AX218" s="14" t="s">
        <v>73</v>
      </c>
      <c r="AY218" s="257" t="s">
        <v>160</v>
      </c>
    </row>
    <row r="219" s="14" customFormat="1">
      <c r="A219" s="14"/>
      <c r="B219" s="247"/>
      <c r="C219" s="248"/>
      <c r="D219" s="232" t="s">
        <v>172</v>
      </c>
      <c r="E219" s="249" t="s">
        <v>1</v>
      </c>
      <c r="F219" s="250" t="s">
        <v>241</v>
      </c>
      <c r="G219" s="248"/>
      <c r="H219" s="251">
        <v>2.75</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172</v>
      </c>
      <c r="AU219" s="257" t="s">
        <v>83</v>
      </c>
      <c r="AV219" s="14" t="s">
        <v>83</v>
      </c>
      <c r="AW219" s="14" t="s">
        <v>30</v>
      </c>
      <c r="AX219" s="14" t="s">
        <v>73</v>
      </c>
      <c r="AY219" s="257" t="s">
        <v>160</v>
      </c>
    </row>
    <row r="220" s="16" customFormat="1">
      <c r="A220" s="16"/>
      <c r="B220" s="269"/>
      <c r="C220" s="270"/>
      <c r="D220" s="232" t="s">
        <v>172</v>
      </c>
      <c r="E220" s="271" t="s">
        <v>1</v>
      </c>
      <c r="F220" s="272" t="s">
        <v>182</v>
      </c>
      <c r="G220" s="270"/>
      <c r="H220" s="273">
        <v>88</v>
      </c>
      <c r="I220" s="274"/>
      <c r="J220" s="270"/>
      <c r="K220" s="270"/>
      <c r="L220" s="275"/>
      <c r="M220" s="276"/>
      <c r="N220" s="277"/>
      <c r="O220" s="277"/>
      <c r="P220" s="277"/>
      <c r="Q220" s="277"/>
      <c r="R220" s="277"/>
      <c r="S220" s="277"/>
      <c r="T220" s="278"/>
      <c r="U220" s="16"/>
      <c r="V220" s="16"/>
      <c r="W220" s="16"/>
      <c r="X220" s="16"/>
      <c r="Y220" s="16"/>
      <c r="Z220" s="16"/>
      <c r="AA220" s="16"/>
      <c r="AB220" s="16"/>
      <c r="AC220" s="16"/>
      <c r="AD220" s="16"/>
      <c r="AE220" s="16"/>
      <c r="AT220" s="279" t="s">
        <v>172</v>
      </c>
      <c r="AU220" s="279" t="s">
        <v>83</v>
      </c>
      <c r="AV220" s="16" t="s">
        <v>168</v>
      </c>
      <c r="AW220" s="16" t="s">
        <v>30</v>
      </c>
      <c r="AX220" s="16" t="s">
        <v>81</v>
      </c>
      <c r="AY220" s="279" t="s">
        <v>160</v>
      </c>
    </row>
    <row r="221" s="2" customFormat="1" ht="24.15" customHeight="1">
      <c r="A221" s="39"/>
      <c r="B221" s="40"/>
      <c r="C221" s="219" t="s">
        <v>242</v>
      </c>
      <c r="D221" s="219" t="s">
        <v>163</v>
      </c>
      <c r="E221" s="220" t="s">
        <v>243</v>
      </c>
      <c r="F221" s="221" t="s">
        <v>244</v>
      </c>
      <c r="G221" s="222" t="s">
        <v>236</v>
      </c>
      <c r="H221" s="223">
        <v>85.25</v>
      </c>
      <c r="I221" s="224"/>
      <c r="J221" s="225">
        <f>ROUND(I221*H221,2)</f>
        <v>0</v>
      </c>
      <c r="K221" s="221" t="s">
        <v>167</v>
      </c>
      <c r="L221" s="45"/>
      <c r="M221" s="226" t="s">
        <v>1</v>
      </c>
      <c r="N221" s="227" t="s">
        <v>38</v>
      </c>
      <c r="O221" s="92"/>
      <c r="P221" s="228">
        <f>O221*H221</f>
        <v>0</v>
      </c>
      <c r="Q221" s="228">
        <v>0.00037500000000000001</v>
      </c>
      <c r="R221" s="228">
        <f>Q221*H221</f>
        <v>0.031968750000000004</v>
      </c>
      <c r="S221" s="228">
        <v>0</v>
      </c>
      <c r="T221" s="229">
        <f>S221*H221</f>
        <v>0</v>
      </c>
      <c r="U221" s="39"/>
      <c r="V221" s="39"/>
      <c r="W221" s="39"/>
      <c r="X221" s="39"/>
      <c r="Y221" s="39"/>
      <c r="Z221" s="39"/>
      <c r="AA221" s="39"/>
      <c r="AB221" s="39"/>
      <c r="AC221" s="39"/>
      <c r="AD221" s="39"/>
      <c r="AE221" s="39"/>
      <c r="AR221" s="230" t="s">
        <v>168</v>
      </c>
      <c r="AT221" s="230" t="s">
        <v>163</v>
      </c>
      <c r="AU221" s="230" t="s">
        <v>83</v>
      </c>
      <c r="AY221" s="18" t="s">
        <v>160</v>
      </c>
      <c r="BE221" s="231">
        <f>IF(N221="základní",J221,0)</f>
        <v>0</v>
      </c>
      <c r="BF221" s="231">
        <f>IF(N221="snížená",J221,0)</f>
        <v>0</v>
      </c>
      <c r="BG221" s="231">
        <f>IF(N221="zákl. přenesená",J221,0)</f>
        <v>0</v>
      </c>
      <c r="BH221" s="231">
        <f>IF(N221="sníž. přenesená",J221,0)</f>
        <v>0</v>
      </c>
      <c r="BI221" s="231">
        <f>IF(N221="nulová",J221,0)</f>
        <v>0</v>
      </c>
      <c r="BJ221" s="18" t="s">
        <v>81</v>
      </c>
      <c r="BK221" s="231">
        <f>ROUND(I221*H221,2)</f>
        <v>0</v>
      </c>
      <c r="BL221" s="18" t="s">
        <v>168</v>
      </c>
      <c r="BM221" s="230" t="s">
        <v>245</v>
      </c>
    </row>
    <row r="222" s="2" customFormat="1">
      <c r="A222" s="39"/>
      <c r="B222" s="40"/>
      <c r="C222" s="41"/>
      <c r="D222" s="232" t="s">
        <v>170</v>
      </c>
      <c r="E222" s="41"/>
      <c r="F222" s="233" t="s">
        <v>246</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170</v>
      </c>
      <c r="AU222" s="18" t="s">
        <v>83</v>
      </c>
    </row>
    <row r="223" s="13" customFormat="1">
      <c r="A223" s="13"/>
      <c r="B223" s="237"/>
      <c r="C223" s="238"/>
      <c r="D223" s="232" t="s">
        <v>172</v>
      </c>
      <c r="E223" s="239" t="s">
        <v>1</v>
      </c>
      <c r="F223" s="240" t="s">
        <v>173</v>
      </c>
      <c r="G223" s="238"/>
      <c r="H223" s="239" t="s">
        <v>1</v>
      </c>
      <c r="I223" s="241"/>
      <c r="J223" s="238"/>
      <c r="K223" s="238"/>
      <c r="L223" s="242"/>
      <c r="M223" s="243"/>
      <c r="N223" s="244"/>
      <c r="O223" s="244"/>
      <c r="P223" s="244"/>
      <c r="Q223" s="244"/>
      <c r="R223" s="244"/>
      <c r="S223" s="244"/>
      <c r="T223" s="245"/>
      <c r="U223" s="13"/>
      <c r="V223" s="13"/>
      <c r="W223" s="13"/>
      <c r="X223" s="13"/>
      <c r="Y223" s="13"/>
      <c r="Z223" s="13"/>
      <c r="AA223" s="13"/>
      <c r="AB223" s="13"/>
      <c r="AC223" s="13"/>
      <c r="AD223" s="13"/>
      <c r="AE223" s="13"/>
      <c r="AT223" s="246" t="s">
        <v>172</v>
      </c>
      <c r="AU223" s="246" t="s">
        <v>83</v>
      </c>
      <c r="AV223" s="13" t="s">
        <v>81</v>
      </c>
      <c r="AW223" s="13" t="s">
        <v>30</v>
      </c>
      <c r="AX223" s="13" t="s">
        <v>73</v>
      </c>
      <c r="AY223" s="246" t="s">
        <v>160</v>
      </c>
    </row>
    <row r="224" s="14" customFormat="1">
      <c r="A224" s="14"/>
      <c r="B224" s="247"/>
      <c r="C224" s="248"/>
      <c r="D224" s="232" t="s">
        <v>172</v>
      </c>
      <c r="E224" s="249" t="s">
        <v>1</v>
      </c>
      <c r="F224" s="250" t="s">
        <v>239</v>
      </c>
      <c r="G224" s="248"/>
      <c r="H224" s="251">
        <v>33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172</v>
      </c>
      <c r="AU224" s="257" t="s">
        <v>83</v>
      </c>
      <c r="AV224" s="14" t="s">
        <v>83</v>
      </c>
      <c r="AW224" s="14" t="s">
        <v>30</v>
      </c>
      <c r="AX224" s="14" t="s">
        <v>73</v>
      </c>
      <c r="AY224" s="257" t="s">
        <v>160</v>
      </c>
    </row>
    <row r="225" s="13" customFormat="1">
      <c r="A225" s="13"/>
      <c r="B225" s="237"/>
      <c r="C225" s="238"/>
      <c r="D225" s="232" t="s">
        <v>172</v>
      </c>
      <c r="E225" s="239" t="s">
        <v>1</v>
      </c>
      <c r="F225" s="240" t="s">
        <v>178</v>
      </c>
      <c r="G225" s="238"/>
      <c r="H225" s="239" t="s">
        <v>1</v>
      </c>
      <c r="I225" s="241"/>
      <c r="J225" s="238"/>
      <c r="K225" s="238"/>
      <c r="L225" s="242"/>
      <c r="M225" s="243"/>
      <c r="N225" s="244"/>
      <c r="O225" s="244"/>
      <c r="P225" s="244"/>
      <c r="Q225" s="244"/>
      <c r="R225" s="244"/>
      <c r="S225" s="244"/>
      <c r="T225" s="245"/>
      <c r="U225" s="13"/>
      <c r="V225" s="13"/>
      <c r="W225" s="13"/>
      <c r="X225" s="13"/>
      <c r="Y225" s="13"/>
      <c r="Z225" s="13"/>
      <c r="AA225" s="13"/>
      <c r="AB225" s="13"/>
      <c r="AC225" s="13"/>
      <c r="AD225" s="13"/>
      <c r="AE225" s="13"/>
      <c r="AT225" s="246" t="s">
        <v>172</v>
      </c>
      <c r="AU225" s="246" t="s">
        <v>83</v>
      </c>
      <c r="AV225" s="13" t="s">
        <v>81</v>
      </c>
      <c r="AW225" s="13" t="s">
        <v>30</v>
      </c>
      <c r="AX225" s="13" t="s">
        <v>73</v>
      </c>
      <c r="AY225" s="246" t="s">
        <v>160</v>
      </c>
    </row>
    <row r="226" s="14" customFormat="1">
      <c r="A226" s="14"/>
      <c r="B226" s="247"/>
      <c r="C226" s="248"/>
      <c r="D226" s="232" t="s">
        <v>172</v>
      </c>
      <c r="E226" s="249" t="s">
        <v>1</v>
      </c>
      <c r="F226" s="250" t="s">
        <v>240</v>
      </c>
      <c r="G226" s="248"/>
      <c r="H226" s="251">
        <v>52.25</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172</v>
      </c>
      <c r="AU226" s="257" t="s">
        <v>83</v>
      </c>
      <c r="AV226" s="14" t="s">
        <v>83</v>
      </c>
      <c r="AW226" s="14" t="s">
        <v>30</v>
      </c>
      <c r="AX226" s="14" t="s">
        <v>73</v>
      </c>
      <c r="AY226" s="257" t="s">
        <v>160</v>
      </c>
    </row>
    <row r="227" s="16" customFormat="1">
      <c r="A227" s="16"/>
      <c r="B227" s="269"/>
      <c r="C227" s="270"/>
      <c r="D227" s="232" t="s">
        <v>172</v>
      </c>
      <c r="E227" s="271" t="s">
        <v>1</v>
      </c>
      <c r="F227" s="272" t="s">
        <v>182</v>
      </c>
      <c r="G227" s="270"/>
      <c r="H227" s="273">
        <v>85.25</v>
      </c>
      <c r="I227" s="274"/>
      <c r="J227" s="270"/>
      <c r="K227" s="270"/>
      <c r="L227" s="275"/>
      <c r="M227" s="276"/>
      <c r="N227" s="277"/>
      <c r="O227" s="277"/>
      <c r="P227" s="277"/>
      <c r="Q227" s="277"/>
      <c r="R227" s="277"/>
      <c r="S227" s="277"/>
      <c r="T227" s="278"/>
      <c r="U227" s="16"/>
      <c r="V227" s="16"/>
      <c r="W227" s="16"/>
      <c r="X227" s="16"/>
      <c r="Y227" s="16"/>
      <c r="Z227" s="16"/>
      <c r="AA227" s="16"/>
      <c r="AB227" s="16"/>
      <c r="AC227" s="16"/>
      <c r="AD227" s="16"/>
      <c r="AE227" s="16"/>
      <c r="AT227" s="279" t="s">
        <v>172</v>
      </c>
      <c r="AU227" s="279" t="s">
        <v>83</v>
      </c>
      <c r="AV227" s="16" t="s">
        <v>168</v>
      </c>
      <c r="AW227" s="16" t="s">
        <v>30</v>
      </c>
      <c r="AX227" s="16" t="s">
        <v>81</v>
      </c>
      <c r="AY227" s="279" t="s">
        <v>160</v>
      </c>
    </row>
    <row r="228" s="2" customFormat="1" ht="16.5" customHeight="1">
      <c r="A228" s="39"/>
      <c r="B228" s="40"/>
      <c r="C228" s="219" t="s">
        <v>247</v>
      </c>
      <c r="D228" s="219" t="s">
        <v>163</v>
      </c>
      <c r="E228" s="220" t="s">
        <v>248</v>
      </c>
      <c r="F228" s="221" t="s">
        <v>249</v>
      </c>
      <c r="G228" s="222" t="s">
        <v>250</v>
      </c>
      <c r="H228" s="223">
        <v>1</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251</v>
      </c>
      <c r="AT228" s="230" t="s">
        <v>163</v>
      </c>
      <c r="AU228" s="230" t="s">
        <v>83</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251</v>
      </c>
      <c r="BM228" s="230" t="s">
        <v>252</v>
      </c>
    </row>
    <row r="229" s="2" customFormat="1">
      <c r="A229" s="39"/>
      <c r="B229" s="40"/>
      <c r="C229" s="41"/>
      <c r="D229" s="232" t="s">
        <v>170</v>
      </c>
      <c r="E229" s="41"/>
      <c r="F229" s="233" t="s">
        <v>253</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83</v>
      </c>
    </row>
    <row r="230" s="13" customFormat="1">
      <c r="A230" s="13"/>
      <c r="B230" s="237"/>
      <c r="C230" s="238"/>
      <c r="D230" s="232" t="s">
        <v>172</v>
      </c>
      <c r="E230" s="239" t="s">
        <v>1</v>
      </c>
      <c r="F230" s="240" t="s">
        <v>254</v>
      </c>
      <c r="G230" s="238"/>
      <c r="H230" s="239" t="s">
        <v>1</v>
      </c>
      <c r="I230" s="241"/>
      <c r="J230" s="238"/>
      <c r="K230" s="238"/>
      <c r="L230" s="242"/>
      <c r="M230" s="243"/>
      <c r="N230" s="244"/>
      <c r="O230" s="244"/>
      <c r="P230" s="244"/>
      <c r="Q230" s="244"/>
      <c r="R230" s="244"/>
      <c r="S230" s="244"/>
      <c r="T230" s="245"/>
      <c r="U230" s="13"/>
      <c r="V230" s="13"/>
      <c r="W230" s="13"/>
      <c r="X230" s="13"/>
      <c r="Y230" s="13"/>
      <c r="Z230" s="13"/>
      <c r="AA230" s="13"/>
      <c r="AB230" s="13"/>
      <c r="AC230" s="13"/>
      <c r="AD230" s="13"/>
      <c r="AE230" s="13"/>
      <c r="AT230" s="246" t="s">
        <v>172</v>
      </c>
      <c r="AU230" s="246" t="s">
        <v>83</v>
      </c>
      <c r="AV230" s="13" t="s">
        <v>81</v>
      </c>
      <c r="AW230" s="13" t="s">
        <v>30</v>
      </c>
      <c r="AX230" s="13" t="s">
        <v>73</v>
      </c>
      <c r="AY230" s="246" t="s">
        <v>160</v>
      </c>
    </row>
    <row r="231" s="14" customFormat="1">
      <c r="A231" s="14"/>
      <c r="B231" s="247"/>
      <c r="C231" s="248"/>
      <c r="D231" s="232" t="s">
        <v>172</v>
      </c>
      <c r="E231" s="249" t="s">
        <v>1</v>
      </c>
      <c r="F231" s="250" t="s">
        <v>255</v>
      </c>
      <c r="G231" s="248"/>
      <c r="H231" s="251">
        <v>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172</v>
      </c>
      <c r="AU231" s="257" t="s">
        <v>83</v>
      </c>
      <c r="AV231" s="14" t="s">
        <v>83</v>
      </c>
      <c r="AW231" s="14" t="s">
        <v>30</v>
      </c>
      <c r="AX231" s="14" t="s">
        <v>81</v>
      </c>
      <c r="AY231" s="257" t="s">
        <v>160</v>
      </c>
    </row>
    <row r="232" s="12" customFormat="1" ht="22.8" customHeight="1">
      <c r="A232" s="12"/>
      <c r="B232" s="203"/>
      <c r="C232" s="204"/>
      <c r="D232" s="205" t="s">
        <v>72</v>
      </c>
      <c r="E232" s="217" t="s">
        <v>168</v>
      </c>
      <c r="F232" s="217" t="s">
        <v>256</v>
      </c>
      <c r="G232" s="204"/>
      <c r="H232" s="204"/>
      <c r="I232" s="207"/>
      <c r="J232" s="218">
        <f>BK232</f>
        <v>0</v>
      </c>
      <c r="K232" s="204"/>
      <c r="L232" s="209"/>
      <c r="M232" s="210"/>
      <c r="N232" s="211"/>
      <c r="O232" s="211"/>
      <c r="P232" s="212">
        <f>P233+P288+P320</f>
        <v>0</v>
      </c>
      <c r="Q232" s="211"/>
      <c r="R232" s="212">
        <f>R233+R288+R320</f>
        <v>159.1448761199739</v>
      </c>
      <c r="S232" s="211"/>
      <c r="T232" s="213">
        <f>T233+T288+T320</f>
        <v>0</v>
      </c>
      <c r="U232" s="12"/>
      <c r="V232" s="12"/>
      <c r="W232" s="12"/>
      <c r="X232" s="12"/>
      <c r="Y232" s="12"/>
      <c r="Z232" s="12"/>
      <c r="AA232" s="12"/>
      <c r="AB232" s="12"/>
      <c r="AC232" s="12"/>
      <c r="AD232" s="12"/>
      <c r="AE232" s="12"/>
      <c r="AR232" s="214" t="s">
        <v>81</v>
      </c>
      <c r="AT232" s="215" t="s">
        <v>72</v>
      </c>
      <c r="AU232" s="215" t="s">
        <v>81</v>
      </c>
      <c r="AY232" s="214" t="s">
        <v>160</v>
      </c>
      <c r="BK232" s="216">
        <f>BK233+BK288+BK320</f>
        <v>0</v>
      </c>
    </row>
    <row r="233" s="12" customFormat="1" ht="20.88" customHeight="1">
      <c r="A233" s="12"/>
      <c r="B233" s="203"/>
      <c r="C233" s="204"/>
      <c r="D233" s="205" t="s">
        <v>72</v>
      </c>
      <c r="E233" s="217" t="s">
        <v>257</v>
      </c>
      <c r="F233" s="217" t="s">
        <v>258</v>
      </c>
      <c r="G233" s="204"/>
      <c r="H233" s="204"/>
      <c r="I233" s="207"/>
      <c r="J233" s="218">
        <f>BK233</f>
        <v>0</v>
      </c>
      <c r="K233" s="204"/>
      <c r="L233" s="209"/>
      <c r="M233" s="210"/>
      <c r="N233" s="211"/>
      <c r="O233" s="211"/>
      <c r="P233" s="212">
        <f>SUM(P234:P287)</f>
        <v>0</v>
      </c>
      <c r="Q233" s="211"/>
      <c r="R233" s="212">
        <f>SUM(R234:R287)</f>
        <v>62.575493631979995</v>
      </c>
      <c r="S233" s="211"/>
      <c r="T233" s="213">
        <f>SUM(T234:T287)</f>
        <v>0</v>
      </c>
      <c r="U233" s="12"/>
      <c r="V233" s="12"/>
      <c r="W233" s="12"/>
      <c r="X233" s="12"/>
      <c r="Y233" s="12"/>
      <c r="Z233" s="12"/>
      <c r="AA233" s="12"/>
      <c r="AB233" s="12"/>
      <c r="AC233" s="12"/>
      <c r="AD233" s="12"/>
      <c r="AE233" s="12"/>
      <c r="AR233" s="214" t="s">
        <v>81</v>
      </c>
      <c r="AT233" s="215" t="s">
        <v>72</v>
      </c>
      <c r="AU233" s="215" t="s">
        <v>83</v>
      </c>
      <c r="AY233" s="214" t="s">
        <v>160</v>
      </c>
      <c r="BK233" s="216">
        <f>SUM(BK234:BK287)</f>
        <v>0</v>
      </c>
    </row>
    <row r="234" s="2" customFormat="1" ht="16.5" customHeight="1">
      <c r="A234" s="39"/>
      <c r="B234" s="40"/>
      <c r="C234" s="219" t="s">
        <v>259</v>
      </c>
      <c r="D234" s="219" t="s">
        <v>163</v>
      </c>
      <c r="E234" s="220" t="s">
        <v>260</v>
      </c>
      <c r="F234" s="221" t="s">
        <v>261</v>
      </c>
      <c r="G234" s="222" t="s">
        <v>262</v>
      </c>
      <c r="H234" s="223">
        <v>23.634</v>
      </c>
      <c r="I234" s="224"/>
      <c r="J234" s="225">
        <f>ROUND(I234*H234,2)</f>
        <v>0</v>
      </c>
      <c r="K234" s="221" t="s">
        <v>167</v>
      </c>
      <c r="L234" s="45"/>
      <c r="M234" s="226" t="s">
        <v>1</v>
      </c>
      <c r="N234" s="227" t="s">
        <v>38</v>
      </c>
      <c r="O234" s="92"/>
      <c r="P234" s="228">
        <f>O234*H234</f>
        <v>0</v>
      </c>
      <c r="Q234" s="228">
        <v>2.5019749999999998</v>
      </c>
      <c r="R234" s="228">
        <f>Q234*H234</f>
        <v>59.131677149999994</v>
      </c>
      <c r="S234" s="228">
        <v>0</v>
      </c>
      <c r="T234" s="229">
        <f>S234*H234</f>
        <v>0</v>
      </c>
      <c r="U234" s="39"/>
      <c r="V234" s="39"/>
      <c r="W234" s="39"/>
      <c r="X234" s="39"/>
      <c r="Y234" s="39"/>
      <c r="Z234" s="39"/>
      <c r="AA234" s="39"/>
      <c r="AB234" s="39"/>
      <c r="AC234" s="39"/>
      <c r="AD234" s="39"/>
      <c r="AE234" s="39"/>
      <c r="AR234" s="230" t="s">
        <v>168</v>
      </c>
      <c r="AT234" s="230" t="s">
        <v>163</v>
      </c>
      <c r="AU234" s="230" t="s">
        <v>161</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168</v>
      </c>
      <c r="BM234" s="230" t="s">
        <v>263</v>
      </c>
    </row>
    <row r="235" s="2" customFormat="1">
      <c r="A235" s="39"/>
      <c r="B235" s="40"/>
      <c r="C235" s="41"/>
      <c r="D235" s="232" t="s">
        <v>170</v>
      </c>
      <c r="E235" s="41"/>
      <c r="F235" s="233" t="s">
        <v>264</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161</v>
      </c>
    </row>
    <row r="236" s="13" customFormat="1">
      <c r="A236" s="13"/>
      <c r="B236" s="237"/>
      <c r="C236" s="238"/>
      <c r="D236" s="232" t="s">
        <v>172</v>
      </c>
      <c r="E236" s="239" t="s">
        <v>1</v>
      </c>
      <c r="F236" s="240" t="s">
        <v>265</v>
      </c>
      <c r="G236" s="238"/>
      <c r="H236" s="239" t="s">
        <v>1</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172</v>
      </c>
      <c r="AU236" s="246" t="s">
        <v>161</v>
      </c>
      <c r="AV236" s="13" t="s">
        <v>81</v>
      </c>
      <c r="AW236" s="13" t="s">
        <v>30</v>
      </c>
      <c r="AX236" s="13" t="s">
        <v>73</v>
      </c>
      <c r="AY236" s="246" t="s">
        <v>160</v>
      </c>
    </row>
    <row r="237" s="13" customFormat="1">
      <c r="A237" s="13"/>
      <c r="B237" s="237"/>
      <c r="C237" s="238"/>
      <c r="D237" s="232" t="s">
        <v>172</v>
      </c>
      <c r="E237" s="239" t="s">
        <v>1</v>
      </c>
      <c r="F237" s="240" t="s">
        <v>266</v>
      </c>
      <c r="G237" s="238"/>
      <c r="H237" s="239" t="s">
        <v>1</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172</v>
      </c>
      <c r="AU237" s="246" t="s">
        <v>161</v>
      </c>
      <c r="AV237" s="13" t="s">
        <v>81</v>
      </c>
      <c r="AW237" s="13" t="s">
        <v>30</v>
      </c>
      <c r="AX237" s="13" t="s">
        <v>73</v>
      </c>
      <c r="AY237" s="246" t="s">
        <v>160</v>
      </c>
    </row>
    <row r="238" s="14" customFormat="1">
      <c r="A238" s="14"/>
      <c r="B238" s="247"/>
      <c r="C238" s="248"/>
      <c r="D238" s="232" t="s">
        <v>172</v>
      </c>
      <c r="E238" s="249" t="s">
        <v>1</v>
      </c>
      <c r="F238" s="250" t="s">
        <v>267</v>
      </c>
      <c r="G238" s="248"/>
      <c r="H238" s="251">
        <v>0.66500000000000004</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172</v>
      </c>
      <c r="AU238" s="257" t="s">
        <v>161</v>
      </c>
      <c r="AV238" s="14" t="s">
        <v>83</v>
      </c>
      <c r="AW238" s="14" t="s">
        <v>30</v>
      </c>
      <c r="AX238" s="14" t="s">
        <v>73</v>
      </c>
      <c r="AY238" s="257" t="s">
        <v>160</v>
      </c>
    </row>
    <row r="239" s="13" customFormat="1">
      <c r="A239" s="13"/>
      <c r="B239" s="237"/>
      <c r="C239" s="238"/>
      <c r="D239" s="232" t="s">
        <v>172</v>
      </c>
      <c r="E239" s="239" t="s">
        <v>1</v>
      </c>
      <c r="F239" s="240" t="s">
        <v>268</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172</v>
      </c>
      <c r="AU239" s="246" t="s">
        <v>161</v>
      </c>
      <c r="AV239" s="13" t="s">
        <v>81</v>
      </c>
      <c r="AW239" s="13" t="s">
        <v>30</v>
      </c>
      <c r="AX239" s="13" t="s">
        <v>73</v>
      </c>
      <c r="AY239" s="246" t="s">
        <v>160</v>
      </c>
    </row>
    <row r="240" s="14" customFormat="1">
      <c r="A240" s="14"/>
      <c r="B240" s="247"/>
      <c r="C240" s="248"/>
      <c r="D240" s="232" t="s">
        <v>172</v>
      </c>
      <c r="E240" s="249" t="s">
        <v>1</v>
      </c>
      <c r="F240" s="250" t="s">
        <v>269</v>
      </c>
      <c r="G240" s="248"/>
      <c r="H240" s="251">
        <v>0.78300000000000003</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172</v>
      </c>
      <c r="AU240" s="257" t="s">
        <v>161</v>
      </c>
      <c r="AV240" s="14" t="s">
        <v>83</v>
      </c>
      <c r="AW240" s="14" t="s">
        <v>30</v>
      </c>
      <c r="AX240" s="14" t="s">
        <v>73</v>
      </c>
      <c r="AY240" s="257" t="s">
        <v>160</v>
      </c>
    </row>
    <row r="241" s="13" customFormat="1">
      <c r="A241" s="13"/>
      <c r="B241" s="237"/>
      <c r="C241" s="238"/>
      <c r="D241" s="232" t="s">
        <v>172</v>
      </c>
      <c r="E241" s="239" t="s">
        <v>1</v>
      </c>
      <c r="F241" s="240" t="s">
        <v>270</v>
      </c>
      <c r="G241" s="238"/>
      <c r="H241" s="239" t="s">
        <v>1</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172</v>
      </c>
      <c r="AU241" s="246" t="s">
        <v>161</v>
      </c>
      <c r="AV241" s="13" t="s">
        <v>81</v>
      </c>
      <c r="AW241" s="13" t="s">
        <v>30</v>
      </c>
      <c r="AX241" s="13" t="s">
        <v>73</v>
      </c>
      <c r="AY241" s="246" t="s">
        <v>160</v>
      </c>
    </row>
    <row r="242" s="14" customFormat="1">
      <c r="A242" s="14"/>
      <c r="B242" s="247"/>
      <c r="C242" s="248"/>
      <c r="D242" s="232" t="s">
        <v>172</v>
      </c>
      <c r="E242" s="249" t="s">
        <v>1</v>
      </c>
      <c r="F242" s="250" t="s">
        <v>271</v>
      </c>
      <c r="G242" s="248"/>
      <c r="H242" s="251">
        <v>0.23699999999999999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172</v>
      </c>
      <c r="AU242" s="257" t="s">
        <v>161</v>
      </c>
      <c r="AV242" s="14" t="s">
        <v>83</v>
      </c>
      <c r="AW242" s="14" t="s">
        <v>30</v>
      </c>
      <c r="AX242" s="14" t="s">
        <v>73</v>
      </c>
      <c r="AY242" s="257" t="s">
        <v>160</v>
      </c>
    </row>
    <row r="243" s="13" customFormat="1">
      <c r="A243" s="13"/>
      <c r="B243" s="237"/>
      <c r="C243" s="238"/>
      <c r="D243" s="232" t="s">
        <v>172</v>
      </c>
      <c r="E243" s="239" t="s">
        <v>1</v>
      </c>
      <c r="F243" s="240" t="s">
        <v>272</v>
      </c>
      <c r="G243" s="238"/>
      <c r="H243" s="239" t="s">
        <v>1</v>
      </c>
      <c r="I243" s="241"/>
      <c r="J243" s="238"/>
      <c r="K243" s="238"/>
      <c r="L243" s="242"/>
      <c r="M243" s="243"/>
      <c r="N243" s="244"/>
      <c r="O243" s="244"/>
      <c r="P243" s="244"/>
      <c r="Q243" s="244"/>
      <c r="R243" s="244"/>
      <c r="S243" s="244"/>
      <c r="T243" s="245"/>
      <c r="U243" s="13"/>
      <c r="V243" s="13"/>
      <c r="W243" s="13"/>
      <c r="X243" s="13"/>
      <c r="Y243" s="13"/>
      <c r="Z243" s="13"/>
      <c r="AA243" s="13"/>
      <c r="AB243" s="13"/>
      <c r="AC243" s="13"/>
      <c r="AD243" s="13"/>
      <c r="AE243" s="13"/>
      <c r="AT243" s="246" t="s">
        <v>172</v>
      </c>
      <c r="AU243" s="246" t="s">
        <v>161</v>
      </c>
      <c r="AV243" s="13" t="s">
        <v>81</v>
      </c>
      <c r="AW243" s="13" t="s">
        <v>30</v>
      </c>
      <c r="AX243" s="13" t="s">
        <v>73</v>
      </c>
      <c r="AY243" s="246" t="s">
        <v>160</v>
      </c>
    </row>
    <row r="244" s="14" customFormat="1">
      <c r="A244" s="14"/>
      <c r="B244" s="247"/>
      <c r="C244" s="248"/>
      <c r="D244" s="232" t="s">
        <v>172</v>
      </c>
      <c r="E244" s="249" t="s">
        <v>1</v>
      </c>
      <c r="F244" s="250" t="s">
        <v>273</v>
      </c>
      <c r="G244" s="248"/>
      <c r="H244" s="251">
        <v>3.516</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172</v>
      </c>
      <c r="AU244" s="257" t="s">
        <v>161</v>
      </c>
      <c r="AV244" s="14" t="s">
        <v>83</v>
      </c>
      <c r="AW244" s="14" t="s">
        <v>30</v>
      </c>
      <c r="AX244" s="14" t="s">
        <v>73</v>
      </c>
      <c r="AY244" s="257" t="s">
        <v>160</v>
      </c>
    </row>
    <row r="245" s="13" customFormat="1">
      <c r="A245" s="13"/>
      <c r="B245" s="237"/>
      <c r="C245" s="238"/>
      <c r="D245" s="232" t="s">
        <v>172</v>
      </c>
      <c r="E245" s="239" t="s">
        <v>1</v>
      </c>
      <c r="F245" s="240" t="s">
        <v>274</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172</v>
      </c>
      <c r="AU245" s="246" t="s">
        <v>161</v>
      </c>
      <c r="AV245" s="13" t="s">
        <v>81</v>
      </c>
      <c r="AW245" s="13" t="s">
        <v>30</v>
      </c>
      <c r="AX245" s="13" t="s">
        <v>73</v>
      </c>
      <c r="AY245" s="246" t="s">
        <v>160</v>
      </c>
    </row>
    <row r="246" s="14" customFormat="1">
      <c r="A246" s="14"/>
      <c r="B246" s="247"/>
      <c r="C246" s="248"/>
      <c r="D246" s="232" t="s">
        <v>172</v>
      </c>
      <c r="E246" s="249" t="s">
        <v>1</v>
      </c>
      <c r="F246" s="250" t="s">
        <v>275</v>
      </c>
      <c r="G246" s="248"/>
      <c r="H246" s="251">
        <v>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172</v>
      </c>
      <c r="AU246" s="257" t="s">
        <v>161</v>
      </c>
      <c r="AV246" s="14" t="s">
        <v>83</v>
      </c>
      <c r="AW246" s="14" t="s">
        <v>30</v>
      </c>
      <c r="AX246" s="14" t="s">
        <v>73</v>
      </c>
      <c r="AY246" s="257" t="s">
        <v>160</v>
      </c>
    </row>
    <row r="247" s="13" customFormat="1">
      <c r="A247" s="13"/>
      <c r="B247" s="237"/>
      <c r="C247" s="238"/>
      <c r="D247" s="232" t="s">
        <v>172</v>
      </c>
      <c r="E247" s="239" t="s">
        <v>1</v>
      </c>
      <c r="F247" s="240" t="s">
        <v>276</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172</v>
      </c>
      <c r="AU247" s="246" t="s">
        <v>161</v>
      </c>
      <c r="AV247" s="13" t="s">
        <v>81</v>
      </c>
      <c r="AW247" s="13" t="s">
        <v>30</v>
      </c>
      <c r="AX247" s="13" t="s">
        <v>73</v>
      </c>
      <c r="AY247" s="246" t="s">
        <v>160</v>
      </c>
    </row>
    <row r="248" s="14" customFormat="1">
      <c r="A248" s="14"/>
      <c r="B248" s="247"/>
      <c r="C248" s="248"/>
      <c r="D248" s="232" t="s">
        <v>172</v>
      </c>
      <c r="E248" s="249" t="s">
        <v>1</v>
      </c>
      <c r="F248" s="250" t="s">
        <v>277</v>
      </c>
      <c r="G248" s="248"/>
      <c r="H248" s="251">
        <v>0.33000000000000002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172</v>
      </c>
      <c r="AU248" s="257" t="s">
        <v>161</v>
      </c>
      <c r="AV248" s="14" t="s">
        <v>83</v>
      </c>
      <c r="AW248" s="14" t="s">
        <v>30</v>
      </c>
      <c r="AX248" s="14" t="s">
        <v>73</v>
      </c>
      <c r="AY248" s="257" t="s">
        <v>160</v>
      </c>
    </row>
    <row r="249" s="13" customFormat="1">
      <c r="A249" s="13"/>
      <c r="B249" s="237"/>
      <c r="C249" s="238"/>
      <c r="D249" s="232" t="s">
        <v>172</v>
      </c>
      <c r="E249" s="239" t="s">
        <v>1</v>
      </c>
      <c r="F249" s="240" t="s">
        <v>278</v>
      </c>
      <c r="G249" s="238"/>
      <c r="H249" s="239" t="s">
        <v>1</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172</v>
      </c>
      <c r="AU249" s="246" t="s">
        <v>161</v>
      </c>
      <c r="AV249" s="13" t="s">
        <v>81</v>
      </c>
      <c r="AW249" s="13" t="s">
        <v>30</v>
      </c>
      <c r="AX249" s="13" t="s">
        <v>73</v>
      </c>
      <c r="AY249" s="246" t="s">
        <v>160</v>
      </c>
    </row>
    <row r="250" s="14" customFormat="1">
      <c r="A250" s="14"/>
      <c r="B250" s="247"/>
      <c r="C250" s="248"/>
      <c r="D250" s="232" t="s">
        <v>172</v>
      </c>
      <c r="E250" s="249" t="s">
        <v>1</v>
      </c>
      <c r="F250" s="250" t="s">
        <v>279</v>
      </c>
      <c r="G250" s="248"/>
      <c r="H250" s="251">
        <v>0.63</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172</v>
      </c>
      <c r="AU250" s="257" t="s">
        <v>161</v>
      </c>
      <c r="AV250" s="14" t="s">
        <v>83</v>
      </c>
      <c r="AW250" s="14" t="s">
        <v>30</v>
      </c>
      <c r="AX250" s="14" t="s">
        <v>73</v>
      </c>
      <c r="AY250" s="257" t="s">
        <v>160</v>
      </c>
    </row>
    <row r="251" s="13" customFormat="1">
      <c r="A251" s="13"/>
      <c r="B251" s="237"/>
      <c r="C251" s="238"/>
      <c r="D251" s="232" t="s">
        <v>172</v>
      </c>
      <c r="E251" s="239" t="s">
        <v>1</v>
      </c>
      <c r="F251" s="240" t="s">
        <v>280</v>
      </c>
      <c r="G251" s="238"/>
      <c r="H251" s="239" t="s">
        <v>1</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172</v>
      </c>
      <c r="AU251" s="246" t="s">
        <v>161</v>
      </c>
      <c r="AV251" s="13" t="s">
        <v>81</v>
      </c>
      <c r="AW251" s="13" t="s">
        <v>30</v>
      </c>
      <c r="AX251" s="13" t="s">
        <v>73</v>
      </c>
      <c r="AY251" s="246" t="s">
        <v>160</v>
      </c>
    </row>
    <row r="252" s="14" customFormat="1">
      <c r="A252" s="14"/>
      <c r="B252" s="247"/>
      <c r="C252" s="248"/>
      <c r="D252" s="232" t="s">
        <v>172</v>
      </c>
      <c r="E252" s="249" t="s">
        <v>1</v>
      </c>
      <c r="F252" s="250" t="s">
        <v>281</v>
      </c>
      <c r="G252" s="248"/>
      <c r="H252" s="251">
        <v>0.26000000000000001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172</v>
      </c>
      <c r="AU252" s="257" t="s">
        <v>161</v>
      </c>
      <c r="AV252" s="14" t="s">
        <v>83</v>
      </c>
      <c r="AW252" s="14" t="s">
        <v>30</v>
      </c>
      <c r="AX252" s="14" t="s">
        <v>73</v>
      </c>
      <c r="AY252" s="257" t="s">
        <v>160</v>
      </c>
    </row>
    <row r="253" s="14" customFormat="1">
      <c r="A253" s="14"/>
      <c r="B253" s="247"/>
      <c r="C253" s="248"/>
      <c r="D253" s="232" t="s">
        <v>172</v>
      </c>
      <c r="E253" s="249" t="s">
        <v>1</v>
      </c>
      <c r="F253" s="250" t="s">
        <v>282</v>
      </c>
      <c r="G253" s="248"/>
      <c r="H253" s="251">
        <v>0.32500000000000001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172</v>
      </c>
      <c r="AU253" s="257" t="s">
        <v>161</v>
      </c>
      <c r="AV253" s="14" t="s">
        <v>83</v>
      </c>
      <c r="AW253" s="14" t="s">
        <v>30</v>
      </c>
      <c r="AX253" s="14" t="s">
        <v>73</v>
      </c>
      <c r="AY253" s="257" t="s">
        <v>160</v>
      </c>
    </row>
    <row r="254" s="14" customFormat="1">
      <c r="A254" s="14"/>
      <c r="B254" s="247"/>
      <c r="C254" s="248"/>
      <c r="D254" s="232" t="s">
        <v>172</v>
      </c>
      <c r="E254" s="249" t="s">
        <v>1</v>
      </c>
      <c r="F254" s="250" t="s">
        <v>283</v>
      </c>
      <c r="G254" s="248"/>
      <c r="H254" s="251">
        <v>0.189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172</v>
      </c>
      <c r="AU254" s="257" t="s">
        <v>161</v>
      </c>
      <c r="AV254" s="14" t="s">
        <v>83</v>
      </c>
      <c r="AW254" s="14" t="s">
        <v>30</v>
      </c>
      <c r="AX254" s="14" t="s">
        <v>73</v>
      </c>
      <c r="AY254" s="257" t="s">
        <v>160</v>
      </c>
    </row>
    <row r="255" s="14" customFormat="1">
      <c r="A255" s="14"/>
      <c r="B255" s="247"/>
      <c r="C255" s="248"/>
      <c r="D255" s="232" t="s">
        <v>172</v>
      </c>
      <c r="E255" s="249" t="s">
        <v>1</v>
      </c>
      <c r="F255" s="250" t="s">
        <v>284</v>
      </c>
      <c r="G255" s="248"/>
      <c r="H255" s="251">
        <v>0.73099999999999998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172</v>
      </c>
      <c r="AU255" s="257" t="s">
        <v>161</v>
      </c>
      <c r="AV255" s="14" t="s">
        <v>83</v>
      </c>
      <c r="AW255" s="14" t="s">
        <v>30</v>
      </c>
      <c r="AX255" s="14" t="s">
        <v>73</v>
      </c>
      <c r="AY255" s="257" t="s">
        <v>160</v>
      </c>
    </row>
    <row r="256" s="14" customFormat="1">
      <c r="A256" s="14"/>
      <c r="B256" s="247"/>
      <c r="C256" s="248"/>
      <c r="D256" s="232" t="s">
        <v>172</v>
      </c>
      <c r="E256" s="249" t="s">
        <v>1</v>
      </c>
      <c r="F256" s="250" t="s">
        <v>285</v>
      </c>
      <c r="G256" s="248"/>
      <c r="H256" s="251">
        <v>0.38800000000000001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172</v>
      </c>
      <c r="AU256" s="257" t="s">
        <v>161</v>
      </c>
      <c r="AV256" s="14" t="s">
        <v>83</v>
      </c>
      <c r="AW256" s="14" t="s">
        <v>30</v>
      </c>
      <c r="AX256" s="14" t="s">
        <v>73</v>
      </c>
      <c r="AY256" s="257" t="s">
        <v>160</v>
      </c>
    </row>
    <row r="257" s="14" customFormat="1">
      <c r="A257" s="14"/>
      <c r="B257" s="247"/>
      <c r="C257" s="248"/>
      <c r="D257" s="232" t="s">
        <v>172</v>
      </c>
      <c r="E257" s="249" t="s">
        <v>1</v>
      </c>
      <c r="F257" s="250" t="s">
        <v>286</v>
      </c>
      <c r="G257" s="248"/>
      <c r="H257" s="251">
        <v>1.5860000000000001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172</v>
      </c>
      <c r="AU257" s="257" t="s">
        <v>161</v>
      </c>
      <c r="AV257" s="14" t="s">
        <v>83</v>
      </c>
      <c r="AW257" s="14" t="s">
        <v>30</v>
      </c>
      <c r="AX257" s="14" t="s">
        <v>73</v>
      </c>
      <c r="AY257" s="257" t="s">
        <v>160</v>
      </c>
    </row>
    <row r="258" s="14" customFormat="1">
      <c r="A258" s="14"/>
      <c r="B258" s="247"/>
      <c r="C258" s="248"/>
      <c r="D258" s="232" t="s">
        <v>172</v>
      </c>
      <c r="E258" s="249" t="s">
        <v>1</v>
      </c>
      <c r="F258" s="250" t="s">
        <v>287</v>
      </c>
      <c r="G258" s="248"/>
      <c r="H258" s="251">
        <v>0.99399999999999999</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172</v>
      </c>
      <c r="AU258" s="257" t="s">
        <v>161</v>
      </c>
      <c r="AV258" s="14" t="s">
        <v>83</v>
      </c>
      <c r="AW258" s="14" t="s">
        <v>30</v>
      </c>
      <c r="AX258" s="14" t="s">
        <v>73</v>
      </c>
      <c r="AY258" s="257" t="s">
        <v>160</v>
      </c>
    </row>
    <row r="259" s="16" customFormat="1">
      <c r="A259" s="16"/>
      <c r="B259" s="269"/>
      <c r="C259" s="270"/>
      <c r="D259" s="232" t="s">
        <v>172</v>
      </c>
      <c r="E259" s="271" t="s">
        <v>1</v>
      </c>
      <c r="F259" s="272" t="s">
        <v>182</v>
      </c>
      <c r="G259" s="270"/>
      <c r="H259" s="273">
        <v>23.634</v>
      </c>
      <c r="I259" s="274"/>
      <c r="J259" s="270"/>
      <c r="K259" s="270"/>
      <c r="L259" s="275"/>
      <c r="M259" s="276"/>
      <c r="N259" s="277"/>
      <c r="O259" s="277"/>
      <c r="P259" s="277"/>
      <c r="Q259" s="277"/>
      <c r="R259" s="277"/>
      <c r="S259" s="277"/>
      <c r="T259" s="278"/>
      <c r="U259" s="16"/>
      <c r="V259" s="16"/>
      <c r="W259" s="16"/>
      <c r="X259" s="16"/>
      <c r="Y259" s="16"/>
      <c r="Z259" s="16"/>
      <c r="AA259" s="16"/>
      <c r="AB259" s="16"/>
      <c r="AC259" s="16"/>
      <c r="AD259" s="16"/>
      <c r="AE259" s="16"/>
      <c r="AT259" s="279" t="s">
        <v>172</v>
      </c>
      <c r="AU259" s="279" t="s">
        <v>161</v>
      </c>
      <c r="AV259" s="16" t="s">
        <v>168</v>
      </c>
      <c r="AW259" s="16" t="s">
        <v>30</v>
      </c>
      <c r="AX259" s="16" t="s">
        <v>81</v>
      </c>
      <c r="AY259" s="279" t="s">
        <v>160</v>
      </c>
    </row>
    <row r="260" s="2" customFormat="1" ht="24.15" customHeight="1">
      <c r="A260" s="39"/>
      <c r="B260" s="40"/>
      <c r="C260" s="219" t="s">
        <v>8</v>
      </c>
      <c r="D260" s="219" t="s">
        <v>163</v>
      </c>
      <c r="E260" s="220" t="s">
        <v>288</v>
      </c>
      <c r="F260" s="221" t="s">
        <v>289</v>
      </c>
      <c r="G260" s="222" t="s">
        <v>227</v>
      </c>
      <c r="H260" s="223">
        <v>0.441</v>
      </c>
      <c r="I260" s="224"/>
      <c r="J260" s="225">
        <f>ROUND(I260*H260,2)</f>
        <v>0</v>
      </c>
      <c r="K260" s="221" t="s">
        <v>167</v>
      </c>
      <c r="L260" s="45"/>
      <c r="M260" s="226" t="s">
        <v>1</v>
      </c>
      <c r="N260" s="227" t="s">
        <v>38</v>
      </c>
      <c r="O260" s="92"/>
      <c r="P260" s="228">
        <f>O260*H260</f>
        <v>0</v>
      </c>
      <c r="Q260" s="228">
        <v>1.0529056800000001</v>
      </c>
      <c r="R260" s="228">
        <f>Q260*H260</f>
        <v>0.46433140488000002</v>
      </c>
      <c r="S260" s="228">
        <v>0</v>
      </c>
      <c r="T260" s="229">
        <f>S260*H260</f>
        <v>0</v>
      </c>
      <c r="U260" s="39"/>
      <c r="V260" s="39"/>
      <c r="W260" s="39"/>
      <c r="X260" s="39"/>
      <c r="Y260" s="39"/>
      <c r="Z260" s="39"/>
      <c r="AA260" s="39"/>
      <c r="AB260" s="39"/>
      <c r="AC260" s="39"/>
      <c r="AD260" s="39"/>
      <c r="AE260" s="39"/>
      <c r="AR260" s="230" t="s">
        <v>168</v>
      </c>
      <c r="AT260" s="230" t="s">
        <v>163</v>
      </c>
      <c r="AU260" s="230" t="s">
        <v>161</v>
      </c>
      <c r="AY260" s="18" t="s">
        <v>160</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168</v>
      </c>
      <c r="BM260" s="230" t="s">
        <v>290</v>
      </c>
    </row>
    <row r="261" s="2" customFormat="1">
      <c r="A261" s="39"/>
      <c r="B261" s="40"/>
      <c r="C261" s="41"/>
      <c r="D261" s="232" t="s">
        <v>170</v>
      </c>
      <c r="E261" s="41"/>
      <c r="F261" s="233" t="s">
        <v>291</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170</v>
      </c>
      <c r="AU261" s="18" t="s">
        <v>161</v>
      </c>
    </row>
    <row r="262" s="2" customFormat="1">
      <c r="A262" s="39"/>
      <c r="B262" s="40"/>
      <c r="C262" s="41"/>
      <c r="D262" s="232" t="s">
        <v>292</v>
      </c>
      <c r="E262" s="41"/>
      <c r="F262" s="280" t="s">
        <v>293</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292</v>
      </c>
      <c r="AU262" s="18" t="s">
        <v>161</v>
      </c>
    </row>
    <row r="263" s="13" customFormat="1">
      <c r="A263" s="13"/>
      <c r="B263" s="237"/>
      <c r="C263" s="238"/>
      <c r="D263" s="232" t="s">
        <v>172</v>
      </c>
      <c r="E263" s="239" t="s">
        <v>1</v>
      </c>
      <c r="F263" s="240" t="s">
        <v>294</v>
      </c>
      <c r="G263" s="238"/>
      <c r="H263" s="239" t="s">
        <v>1</v>
      </c>
      <c r="I263" s="241"/>
      <c r="J263" s="238"/>
      <c r="K263" s="238"/>
      <c r="L263" s="242"/>
      <c r="M263" s="243"/>
      <c r="N263" s="244"/>
      <c r="O263" s="244"/>
      <c r="P263" s="244"/>
      <c r="Q263" s="244"/>
      <c r="R263" s="244"/>
      <c r="S263" s="244"/>
      <c r="T263" s="245"/>
      <c r="U263" s="13"/>
      <c r="V263" s="13"/>
      <c r="W263" s="13"/>
      <c r="X263" s="13"/>
      <c r="Y263" s="13"/>
      <c r="Z263" s="13"/>
      <c r="AA263" s="13"/>
      <c r="AB263" s="13"/>
      <c r="AC263" s="13"/>
      <c r="AD263" s="13"/>
      <c r="AE263" s="13"/>
      <c r="AT263" s="246" t="s">
        <v>172</v>
      </c>
      <c r="AU263" s="246" t="s">
        <v>161</v>
      </c>
      <c r="AV263" s="13" t="s">
        <v>81</v>
      </c>
      <c r="AW263" s="13" t="s">
        <v>30</v>
      </c>
      <c r="AX263" s="13" t="s">
        <v>73</v>
      </c>
      <c r="AY263" s="246" t="s">
        <v>160</v>
      </c>
    </row>
    <row r="264" s="14" customFormat="1">
      <c r="A264" s="14"/>
      <c r="B264" s="247"/>
      <c r="C264" s="248"/>
      <c r="D264" s="232" t="s">
        <v>172</v>
      </c>
      <c r="E264" s="249" t="s">
        <v>1</v>
      </c>
      <c r="F264" s="250" t="s">
        <v>295</v>
      </c>
      <c r="G264" s="248"/>
      <c r="H264" s="251">
        <v>0.441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172</v>
      </c>
      <c r="AU264" s="257" t="s">
        <v>161</v>
      </c>
      <c r="AV264" s="14" t="s">
        <v>83</v>
      </c>
      <c r="AW264" s="14" t="s">
        <v>30</v>
      </c>
      <c r="AX264" s="14" t="s">
        <v>81</v>
      </c>
      <c r="AY264" s="257" t="s">
        <v>160</v>
      </c>
    </row>
    <row r="265" s="13" customFormat="1">
      <c r="A265" s="13"/>
      <c r="B265" s="237"/>
      <c r="C265" s="238"/>
      <c r="D265" s="232" t="s">
        <v>172</v>
      </c>
      <c r="E265" s="239" t="s">
        <v>1</v>
      </c>
      <c r="F265" s="240" t="s">
        <v>296</v>
      </c>
      <c r="G265" s="238"/>
      <c r="H265" s="239" t="s">
        <v>1</v>
      </c>
      <c r="I265" s="241"/>
      <c r="J265" s="238"/>
      <c r="K265" s="238"/>
      <c r="L265" s="242"/>
      <c r="M265" s="243"/>
      <c r="N265" s="244"/>
      <c r="O265" s="244"/>
      <c r="P265" s="244"/>
      <c r="Q265" s="244"/>
      <c r="R265" s="244"/>
      <c r="S265" s="244"/>
      <c r="T265" s="245"/>
      <c r="U265" s="13"/>
      <c r="V265" s="13"/>
      <c r="W265" s="13"/>
      <c r="X265" s="13"/>
      <c r="Y265" s="13"/>
      <c r="Z265" s="13"/>
      <c r="AA265" s="13"/>
      <c r="AB265" s="13"/>
      <c r="AC265" s="13"/>
      <c r="AD265" s="13"/>
      <c r="AE265" s="13"/>
      <c r="AT265" s="246" t="s">
        <v>172</v>
      </c>
      <c r="AU265" s="246" t="s">
        <v>161</v>
      </c>
      <c r="AV265" s="13" t="s">
        <v>81</v>
      </c>
      <c r="AW265" s="13" t="s">
        <v>30</v>
      </c>
      <c r="AX265" s="13" t="s">
        <v>73</v>
      </c>
      <c r="AY265" s="246" t="s">
        <v>160</v>
      </c>
    </row>
    <row r="266" s="13" customFormat="1">
      <c r="A266" s="13"/>
      <c r="B266" s="237"/>
      <c r="C266" s="238"/>
      <c r="D266" s="232" t="s">
        <v>172</v>
      </c>
      <c r="E266" s="239" t="s">
        <v>1</v>
      </c>
      <c r="F266" s="240" t="s">
        <v>297</v>
      </c>
      <c r="G266" s="238"/>
      <c r="H266" s="239" t="s">
        <v>1</v>
      </c>
      <c r="I266" s="241"/>
      <c r="J266" s="238"/>
      <c r="K266" s="238"/>
      <c r="L266" s="242"/>
      <c r="M266" s="243"/>
      <c r="N266" s="244"/>
      <c r="O266" s="244"/>
      <c r="P266" s="244"/>
      <c r="Q266" s="244"/>
      <c r="R266" s="244"/>
      <c r="S266" s="244"/>
      <c r="T266" s="245"/>
      <c r="U266" s="13"/>
      <c r="V266" s="13"/>
      <c r="W266" s="13"/>
      <c r="X266" s="13"/>
      <c r="Y266" s="13"/>
      <c r="Z266" s="13"/>
      <c r="AA266" s="13"/>
      <c r="AB266" s="13"/>
      <c r="AC266" s="13"/>
      <c r="AD266" s="13"/>
      <c r="AE266" s="13"/>
      <c r="AT266" s="246" t="s">
        <v>172</v>
      </c>
      <c r="AU266" s="246" t="s">
        <v>161</v>
      </c>
      <c r="AV266" s="13" t="s">
        <v>81</v>
      </c>
      <c r="AW266" s="13" t="s">
        <v>30</v>
      </c>
      <c r="AX266" s="13" t="s">
        <v>73</v>
      </c>
      <c r="AY266" s="246" t="s">
        <v>160</v>
      </c>
    </row>
    <row r="267" s="2" customFormat="1" ht="16.5" customHeight="1">
      <c r="A267" s="39"/>
      <c r="B267" s="40"/>
      <c r="C267" s="219" t="s">
        <v>251</v>
      </c>
      <c r="D267" s="219" t="s">
        <v>163</v>
      </c>
      <c r="E267" s="220" t="s">
        <v>298</v>
      </c>
      <c r="F267" s="221" t="s">
        <v>299</v>
      </c>
      <c r="G267" s="222" t="s">
        <v>166</v>
      </c>
      <c r="H267" s="223">
        <v>77.640000000000001</v>
      </c>
      <c r="I267" s="224"/>
      <c r="J267" s="225">
        <f>ROUND(I267*H267,2)</f>
        <v>0</v>
      </c>
      <c r="K267" s="221" t="s">
        <v>167</v>
      </c>
      <c r="L267" s="45"/>
      <c r="M267" s="226" t="s">
        <v>1</v>
      </c>
      <c r="N267" s="227" t="s">
        <v>38</v>
      </c>
      <c r="O267" s="92"/>
      <c r="P267" s="228">
        <f>O267*H267</f>
        <v>0</v>
      </c>
      <c r="Q267" s="228">
        <v>0.0057646399999999997</v>
      </c>
      <c r="R267" s="228">
        <f>Q267*H267</f>
        <v>0.44756664959999998</v>
      </c>
      <c r="S267" s="228">
        <v>0</v>
      </c>
      <c r="T267" s="229">
        <f>S267*H267</f>
        <v>0</v>
      </c>
      <c r="U267" s="39"/>
      <c r="V267" s="39"/>
      <c r="W267" s="39"/>
      <c r="X267" s="39"/>
      <c r="Y267" s="39"/>
      <c r="Z267" s="39"/>
      <c r="AA267" s="39"/>
      <c r="AB267" s="39"/>
      <c r="AC267" s="39"/>
      <c r="AD267" s="39"/>
      <c r="AE267" s="39"/>
      <c r="AR267" s="230" t="s">
        <v>168</v>
      </c>
      <c r="AT267" s="230" t="s">
        <v>163</v>
      </c>
      <c r="AU267" s="230" t="s">
        <v>161</v>
      </c>
      <c r="AY267" s="18" t="s">
        <v>160</v>
      </c>
      <c r="BE267" s="231">
        <f>IF(N267="základní",J267,0)</f>
        <v>0</v>
      </c>
      <c r="BF267" s="231">
        <f>IF(N267="snížená",J267,0)</f>
        <v>0</v>
      </c>
      <c r="BG267" s="231">
        <f>IF(N267="zákl. přenesená",J267,0)</f>
        <v>0</v>
      </c>
      <c r="BH267" s="231">
        <f>IF(N267="sníž. přenesená",J267,0)</f>
        <v>0</v>
      </c>
      <c r="BI267" s="231">
        <f>IF(N267="nulová",J267,0)</f>
        <v>0</v>
      </c>
      <c r="BJ267" s="18" t="s">
        <v>81</v>
      </c>
      <c r="BK267" s="231">
        <f>ROUND(I267*H267,2)</f>
        <v>0</v>
      </c>
      <c r="BL267" s="18" t="s">
        <v>168</v>
      </c>
      <c r="BM267" s="230" t="s">
        <v>300</v>
      </c>
    </row>
    <row r="268" s="2" customFormat="1">
      <c r="A268" s="39"/>
      <c r="B268" s="40"/>
      <c r="C268" s="41"/>
      <c r="D268" s="232" t="s">
        <v>170</v>
      </c>
      <c r="E268" s="41"/>
      <c r="F268" s="233" t="s">
        <v>301</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170</v>
      </c>
      <c r="AU268" s="18" t="s">
        <v>161</v>
      </c>
    </row>
    <row r="269" s="13" customFormat="1">
      <c r="A269" s="13"/>
      <c r="B269" s="237"/>
      <c r="C269" s="238"/>
      <c r="D269" s="232" t="s">
        <v>172</v>
      </c>
      <c r="E269" s="239" t="s">
        <v>1</v>
      </c>
      <c r="F269" s="240" t="s">
        <v>274</v>
      </c>
      <c r="G269" s="238"/>
      <c r="H269" s="239" t="s">
        <v>1</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172</v>
      </c>
      <c r="AU269" s="246" t="s">
        <v>161</v>
      </c>
      <c r="AV269" s="13" t="s">
        <v>81</v>
      </c>
      <c r="AW269" s="13" t="s">
        <v>30</v>
      </c>
      <c r="AX269" s="13" t="s">
        <v>73</v>
      </c>
      <c r="AY269" s="246" t="s">
        <v>160</v>
      </c>
    </row>
    <row r="270" s="14" customFormat="1">
      <c r="A270" s="14"/>
      <c r="B270" s="247"/>
      <c r="C270" s="248"/>
      <c r="D270" s="232" t="s">
        <v>172</v>
      </c>
      <c r="E270" s="249" t="s">
        <v>1</v>
      </c>
      <c r="F270" s="250" t="s">
        <v>302</v>
      </c>
      <c r="G270" s="248"/>
      <c r="H270" s="251">
        <v>76.5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172</v>
      </c>
      <c r="AU270" s="257" t="s">
        <v>161</v>
      </c>
      <c r="AV270" s="14" t="s">
        <v>83</v>
      </c>
      <c r="AW270" s="14" t="s">
        <v>30</v>
      </c>
      <c r="AX270" s="14" t="s">
        <v>73</v>
      </c>
      <c r="AY270" s="257" t="s">
        <v>160</v>
      </c>
    </row>
    <row r="271" s="13" customFormat="1">
      <c r="A271" s="13"/>
      <c r="B271" s="237"/>
      <c r="C271" s="238"/>
      <c r="D271" s="232" t="s">
        <v>172</v>
      </c>
      <c r="E271" s="239" t="s">
        <v>1</v>
      </c>
      <c r="F271" s="240" t="s">
        <v>278</v>
      </c>
      <c r="G271" s="238"/>
      <c r="H271" s="239" t="s">
        <v>1</v>
      </c>
      <c r="I271" s="241"/>
      <c r="J271" s="238"/>
      <c r="K271" s="238"/>
      <c r="L271" s="242"/>
      <c r="M271" s="243"/>
      <c r="N271" s="244"/>
      <c r="O271" s="244"/>
      <c r="P271" s="244"/>
      <c r="Q271" s="244"/>
      <c r="R271" s="244"/>
      <c r="S271" s="244"/>
      <c r="T271" s="245"/>
      <c r="U271" s="13"/>
      <c r="V271" s="13"/>
      <c r="W271" s="13"/>
      <c r="X271" s="13"/>
      <c r="Y271" s="13"/>
      <c r="Z271" s="13"/>
      <c r="AA271" s="13"/>
      <c r="AB271" s="13"/>
      <c r="AC271" s="13"/>
      <c r="AD271" s="13"/>
      <c r="AE271" s="13"/>
      <c r="AT271" s="246" t="s">
        <v>172</v>
      </c>
      <c r="AU271" s="246" t="s">
        <v>161</v>
      </c>
      <c r="AV271" s="13" t="s">
        <v>81</v>
      </c>
      <c r="AW271" s="13" t="s">
        <v>30</v>
      </c>
      <c r="AX271" s="13" t="s">
        <v>73</v>
      </c>
      <c r="AY271" s="246" t="s">
        <v>160</v>
      </c>
    </row>
    <row r="272" s="14" customFormat="1">
      <c r="A272" s="14"/>
      <c r="B272" s="247"/>
      <c r="C272" s="248"/>
      <c r="D272" s="232" t="s">
        <v>172</v>
      </c>
      <c r="E272" s="249" t="s">
        <v>1</v>
      </c>
      <c r="F272" s="250" t="s">
        <v>303</v>
      </c>
      <c r="G272" s="248"/>
      <c r="H272" s="251">
        <v>1.1399999999999999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172</v>
      </c>
      <c r="AU272" s="257" t="s">
        <v>161</v>
      </c>
      <c r="AV272" s="14" t="s">
        <v>83</v>
      </c>
      <c r="AW272" s="14" t="s">
        <v>30</v>
      </c>
      <c r="AX272" s="14" t="s">
        <v>73</v>
      </c>
      <c r="AY272" s="257" t="s">
        <v>160</v>
      </c>
    </row>
    <row r="273" s="16" customFormat="1">
      <c r="A273" s="16"/>
      <c r="B273" s="269"/>
      <c r="C273" s="270"/>
      <c r="D273" s="232" t="s">
        <v>172</v>
      </c>
      <c r="E273" s="271" t="s">
        <v>1</v>
      </c>
      <c r="F273" s="272" t="s">
        <v>182</v>
      </c>
      <c r="G273" s="270"/>
      <c r="H273" s="273">
        <v>77.640000000000001</v>
      </c>
      <c r="I273" s="274"/>
      <c r="J273" s="270"/>
      <c r="K273" s="270"/>
      <c r="L273" s="275"/>
      <c r="M273" s="276"/>
      <c r="N273" s="277"/>
      <c r="O273" s="277"/>
      <c r="P273" s="277"/>
      <c r="Q273" s="277"/>
      <c r="R273" s="277"/>
      <c r="S273" s="277"/>
      <c r="T273" s="278"/>
      <c r="U273" s="16"/>
      <c r="V273" s="16"/>
      <c r="W273" s="16"/>
      <c r="X273" s="16"/>
      <c r="Y273" s="16"/>
      <c r="Z273" s="16"/>
      <c r="AA273" s="16"/>
      <c r="AB273" s="16"/>
      <c r="AC273" s="16"/>
      <c r="AD273" s="16"/>
      <c r="AE273" s="16"/>
      <c r="AT273" s="279" t="s">
        <v>172</v>
      </c>
      <c r="AU273" s="279" t="s">
        <v>161</v>
      </c>
      <c r="AV273" s="16" t="s">
        <v>168</v>
      </c>
      <c r="AW273" s="16" t="s">
        <v>30</v>
      </c>
      <c r="AX273" s="16" t="s">
        <v>81</v>
      </c>
      <c r="AY273" s="279" t="s">
        <v>160</v>
      </c>
    </row>
    <row r="274" s="2" customFormat="1" ht="16.5" customHeight="1">
      <c r="A274" s="39"/>
      <c r="B274" s="40"/>
      <c r="C274" s="219" t="s">
        <v>304</v>
      </c>
      <c r="D274" s="219" t="s">
        <v>163</v>
      </c>
      <c r="E274" s="220" t="s">
        <v>305</v>
      </c>
      <c r="F274" s="221" t="s">
        <v>306</v>
      </c>
      <c r="G274" s="222" t="s">
        <v>166</v>
      </c>
      <c r="H274" s="223">
        <v>77.640000000000001</v>
      </c>
      <c r="I274" s="224"/>
      <c r="J274" s="225">
        <f>ROUND(I274*H274,2)</f>
        <v>0</v>
      </c>
      <c r="K274" s="221" t="s">
        <v>167</v>
      </c>
      <c r="L274" s="45"/>
      <c r="M274" s="226" t="s">
        <v>1</v>
      </c>
      <c r="N274" s="227" t="s">
        <v>38</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168</v>
      </c>
      <c r="AT274" s="230" t="s">
        <v>163</v>
      </c>
      <c r="AU274" s="230" t="s">
        <v>161</v>
      </c>
      <c r="AY274" s="18" t="s">
        <v>160</v>
      </c>
      <c r="BE274" s="231">
        <f>IF(N274="základní",J274,0)</f>
        <v>0</v>
      </c>
      <c r="BF274" s="231">
        <f>IF(N274="snížená",J274,0)</f>
        <v>0</v>
      </c>
      <c r="BG274" s="231">
        <f>IF(N274="zákl. přenesená",J274,0)</f>
        <v>0</v>
      </c>
      <c r="BH274" s="231">
        <f>IF(N274="sníž. přenesená",J274,0)</f>
        <v>0</v>
      </c>
      <c r="BI274" s="231">
        <f>IF(N274="nulová",J274,0)</f>
        <v>0</v>
      </c>
      <c r="BJ274" s="18" t="s">
        <v>81</v>
      </c>
      <c r="BK274" s="231">
        <f>ROUND(I274*H274,2)</f>
        <v>0</v>
      </c>
      <c r="BL274" s="18" t="s">
        <v>168</v>
      </c>
      <c r="BM274" s="230" t="s">
        <v>307</v>
      </c>
    </row>
    <row r="275" s="2" customFormat="1">
      <c r="A275" s="39"/>
      <c r="B275" s="40"/>
      <c r="C275" s="41"/>
      <c r="D275" s="232" t="s">
        <v>170</v>
      </c>
      <c r="E275" s="41"/>
      <c r="F275" s="233" t="s">
        <v>308</v>
      </c>
      <c r="G275" s="41"/>
      <c r="H275" s="41"/>
      <c r="I275" s="234"/>
      <c r="J275" s="41"/>
      <c r="K275" s="41"/>
      <c r="L275" s="45"/>
      <c r="M275" s="235"/>
      <c r="N275" s="236"/>
      <c r="O275" s="92"/>
      <c r="P275" s="92"/>
      <c r="Q275" s="92"/>
      <c r="R275" s="92"/>
      <c r="S275" s="92"/>
      <c r="T275" s="93"/>
      <c r="U275" s="39"/>
      <c r="V275" s="39"/>
      <c r="W275" s="39"/>
      <c r="X275" s="39"/>
      <c r="Y275" s="39"/>
      <c r="Z275" s="39"/>
      <c r="AA275" s="39"/>
      <c r="AB275" s="39"/>
      <c r="AC275" s="39"/>
      <c r="AD275" s="39"/>
      <c r="AE275" s="39"/>
      <c r="AT275" s="18" t="s">
        <v>170</v>
      </c>
      <c r="AU275" s="18" t="s">
        <v>161</v>
      </c>
    </row>
    <row r="276" s="2" customFormat="1" ht="33" customHeight="1">
      <c r="A276" s="39"/>
      <c r="B276" s="40"/>
      <c r="C276" s="219" t="s">
        <v>309</v>
      </c>
      <c r="D276" s="219" t="s">
        <v>163</v>
      </c>
      <c r="E276" s="220" t="s">
        <v>310</v>
      </c>
      <c r="F276" s="221" t="s">
        <v>311</v>
      </c>
      <c r="G276" s="222" t="s">
        <v>236</v>
      </c>
      <c r="H276" s="223">
        <v>101.015</v>
      </c>
      <c r="I276" s="224"/>
      <c r="J276" s="225">
        <f>ROUND(I276*H276,2)</f>
        <v>0</v>
      </c>
      <c r="K276" s="221" t="s">
        <v>167</v>
      </c>
      <c r="L276" s="45"/>
      <c r="M276" s="226" t="s">
        <v>1</v>
      </c>
      <c r="N276" s="227" t="s">
        <v>38</v>
      </c>
      <c r="O276" s="92"/>
      <c r="P276" s="228">
        <f>O276*H276</f>
        <v>0</v>
      </c>
      <c r="Q276" s="228">
        <v>0.022128499999999999</v>
      </c>
      <c r="R276" s="228">
        <f>Q276*H276</f>
        <v>2.2353104275</v>
      </c>
      <c r="S276" s="228">
        <v>0</v>
      </c>
      <c r="T276" s="229">
        <f>S276*H276</f>
        <v>0</v>
      </c>
      <c r="U276" s="39"/>
      <c r="V276" s="39"/>
      <c r="W276" s="39"/>
      <c r="X276" s="39"/>
      <c r="Y276" s="39"/>
      <c r="Z276" s="39"/>
      <c r="AA276" s="39"/>
      <c r="AB276" s="39"/>
      <c r="AC276" s="39"/>
      <c r="AD276" s="39"/>
      <c r="AE276" s="39"/>
      <c r="AR276" s="230" t="s">
        <v>168</v>
      </c>
      <c r="AT276" s="230" t="s">
        <v>163</v>
      </c>
      <c r="AU276" s="230" t="s">
        <v>161</v>
      </c>
      <c r="AY276" s="18" t="s">
        <v>160</v>
      </c>
      <c r="BE276" s="231">
        <f>IF(N276="základní",J276,0)</f>
        <v>0</v>
      </c>
      <c r="BF276" s="231">
        <f>IF(N276="snížená",J276,0)</f>
        <v>0</v>
      </c>
      <c r="BG276" s="231">
        <f>IF(N276="zákl. přenesená",J276,0)</f>
        <v>0</v>
      </c>
      <c r="BH276" s="231">
        <f>IF(N276="sníž. přenesená",J276,0)</f>
        <v>0</v>
      </c>
      <c r="BI276" s="231">
        <f>IF(N276="nulová",J276,0)</f>
        <v>0</v>
      </c>
      <c r="BJ276" s="18" t="s">
        <v>81</v>
      </c>
      <c r="BK276" s="231">
        <f>ROUND(I276*H276,2)</f>
        <v>0</v>
      </c>
      <c r="BL276" s="18" t="s">
        <v>168</v>
      </c>
      <c r="BM276" s="230" t="s">
        <v>312</v>
      </c>
    </row>
    <row r="277" s="2" customFormat="1">
      <c r="A277" s="39"/>
      <c r="B277" s="40"/>
      <c r="C277" s="41"/>
      <c r="D277" s="232" t="s">
        <v>170</v>
      </c>
      <c r="E277" s="41"/>
      <c r="F277" s="233" t="s">
        <v>313</v>
      </c>
      <c r="G277" s="41"/>
      <c r="H277" s="41"/>
      <c r="I277" s="234"/>
      <c r="J277" s="41"/>
      <c r="K277" s="41"/>
      <c r="L277" s="45"/>
      <c r="M277" s="235"/>
      <c r="N277" s="236"/>
      <c r="O277" s="92"/>
      <c r="P277" s="92"/>
      <c r="Q277" s="92"/>
      <c r="R277" s="92"/>
      <c r="S277" s="92"/>
      <c r="T277" s="93"/>
      <c r="U277" s="39"/>
      <c r="V277" s="39"/>
      <c r="W277" s="39"/>
      <c r="X277" s="39"/>
      <c r="Y277" s="39"/>
      <c r="Z277" s="39"/>
      <c r="AA277" s="39"/>
      <c r="AB277" s="39"/>
      <c r="AC277" s="39"/>
      <c r="AD277" s="39"/>
      <c r="AE277" s="39"/>
      <c r="AT277" s="18" t="s">
        <v>170</v>
      </c>
      <c r="AU277" s="18" t="s">
        <v>161</v>
      </c>
    </row>
    <row r="278" s="13" customFormat="1">
      <c r="A278" s="13"/>
      <c r="B278" s="237"/>
      <c r="C278" s="238"/>
      <c r="D278" s="232" t="s">
        <v>172</v>
      </c>
      <c r="E278" s="239" t="s">
        <v>1</v>
      </c>
      <c r="F278" s="240" t="s">
        <v>272</v>
      </c>
      <c r="G278" s="238"/>
      <c r="H278" s="239" t="s">
        <v>1</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172</v>
      </c>
      <c r="AU278" s="246" t="s">
        <v>161</v>
      </c>
      <c r="AV278" s="13" t="s">
        <v>81</v>
      </c>
      <c r="AW278" s="13" t="s">
        <v>30</v>
      </c>
      <c r="AX278" s="13" t="s">
        <v>73</v>
      </c>
      <c r="AY278" s="246" t="s">
        <v>160</v>
      </c>
    </row>
    <row r="279" s="14" customFormat="1">
      <c r="A279" s="14"/>
      <c r="B279" s="247"/>
      <c r="C279" s="248"/>
      <c r="D279" s="232" t="s">
        <v>172</v>
      </c>
      <c r="E279" s="249" t="s">
        <v>1</v>
      </c>
      <c r="F279" s="250" t="s">
        <v>314</v>
      </c>
      <c r="G279" s="248"/>
      <c r="H279" s="251">
        <v>48.5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172</v>
      </c>
      <c r="AU279" s="257" t="s">
        <v>161</v>
      </c>
      <c r="AV279" s="14" t="s">
        <v>83</v>
      </c>
      <c r="AW279" s="14" t="s">
        <v>30</v>
      </c>
      <c r="AX279" s="14" t="s">
        <v>73</v>
      </c>
      <c r="AY279" s="257" t="s">
        <v>160</v>
      </c>
    </row>
    <row r="280" s="14" customFormat="1">
      <c r="A280" s="14"/>
      <c r="B280" s="247"/>
      <c r="C280" s="248"/>
      <c r="D280" s="232" t="s">
        <v>172</v>
      </c>
      <c r="E280" s="249" t="s">
        <v>1</v>
      </c>
      <c r="F280" s="250" t="s">
        <v>315</v>
      </c>
      <c r="G280" s="248"/>
      <c r="H280" s="251">
        <v>48.5</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172</v>
      </c>
      <c r="AU280" s="257" t="s">
        <v>161</v>
      </c>
      <c r="AV280" s="14" t="s">
        <v>83</v>
      </c>
      <c r="AW280" s="14" t="s">
        <v>30</v>
      </c>
      <c r="AX280" s="14" t="s">
        <v>73</v>
      </c>
      <c r="AY280" s="257" t="s">
        <v>160</v>
      </c>
    </row>
    <row r="281" s="13" customFormat="1">
      <c r="A281" s="13"/>
      <c r="B281" s="237"/>
      <c r="C281" s="238"/>
      <c r="D281" s="232" t="s">
        <v>172</v>
      </c>
      <c r="E281" s="239" t="s">
        <v>1</v>
      </c>
      <c r="F281" s="240" t="s">
        <v>276</v>
      </c>
      <c r="G281" s="238"/>
      <c r="H281" s="239" t="s">
        <v>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172</v>
      </c>
      <c r="AU281" s="246" t="s">
        <v>161</v>
      </c>
      <c r="AV281" s="13" t="s">
        <v>81</v>
      </c>
      <c r="AW281" s="13" t="s">
        <v>30</v>
      </c>
      <c r="AX281" s="13" t="s">
        <v>73</v>
      </c>
      <c r="AY281" s="246" t="s">
        <v>160</v>
      </c>
    </row>
    <row r="282" s="14" customFormat="1">
      <c r="A282" s="14"/>
      <c r="B282" s="247"/>
      <c r="C282" s="248"/>
      <c r="D282" s="232" t="s">
        <v>172</v>
      </c>
      <c r="E282" s="249" t="s">
        <v>1</v>
      </c>
      <c r="F282" s="250" t="s">
        <v>316</v>
      </c>
      <c r="G282" s="248"/>
      <c r="H282" s="251">
        <v>4.0149999999999997</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172</v>
      </c>
      <c r="AU282" s="257" t="s">
        <v>161</v>
      </c>
      <c r="AV282" s="14" t="s">
        <v>83</v>
      </c>
      <c r="AW282" s="14" t="s">
        <v>30</v>
      </c>
      <c r="AX282" s="14" t="s">
        <v>73</v>
      </c>
      <c r="AY282" s="257" t="s">
        <v>160</v>
      </c>
    </row>
    <row r="283" s="16" customFormat="1">
      <c r="A283" s="16"/>
      <c r="B283" s="269"/>
      <c r="C283" s="270"/>
      <c r="D283" s="232" t="s">
        <v>172</v>
      </c>
      <c r="E283" s="271" t="s">
        <v>1</v>
      </c>
      <c r="F283" s="272" t="s">
        <v>182</v>
      </c>
      <c r="G283" s="270"/>
      <c r="H283" s="273">
        <v>101.015</v>
      </c>
      <c r="I283" s="274"/>
      <c r="J283" s="270"/>
      <c r="K283" s="270"/>
      <c r="L283" s="275"/>
      <c r="M283" s="276"/>
      <c r="N283" s="277"/>
      <c r="O283" s="277"/>
      <c r="P283" s="277"/>
      <c r="Q283" s="277"/>
      <c r="R283" s="277"/>
      <c r="S283" s="277"/>
      <c r="T283" s="278"/>
      <c r="U283" s="16"/>
      <c r="V283" s="16"/>
      <c r="W283" s="16"/>
      <c r="X283" s="16"/>
      <c r="Y283" s="16"/>
      <c r="Z283" s="16"/>
      <c r="AA283" s="16"/>
      <c r="AB283" s="16"/>
      <c r="AC283" s="16"/>
      <c r="AD283" s="16"/>
      <c r="AE283" s="16"/>
      <c r="AT283" s="279" t="s">
        <v>172</v>
      </c>
      <c r="AU283" s="279" t="s">
        <v>161</v>
      </c>
      <c r="AV283" s="16" t="s">
        <v>168</v>
      </c>
      <c r="AW283" s="16" t="s">
        <v>30</v>
      </c>
      <c r="AX283" s="16" t="s">
        <v>81</v>
      </c>
      <c r="AY283" s="279" t="s">
        <v>160</v>
      </c>
    </row>
    <row r="284" s="2" customFormat="1" ht="24.15" customHeight="1">
      <c r="A284" s="39"/>
      <c r="B284" s="40"/>
      <c r="C284" s="219" t="s">
        <v>317</v>
      </c>
      <c r="D284" s="219" t="s">
        <v>163</v>
      </c>
      <c r="E284" s="220" t="s">
        <v>318</v>
      </c>
      <c r="F284" s="221" t="s">
        <v>319</v>
      </c>
      <c r="G284" s="222" t="s">
        <v>236</v>
      </c>
      <c r="H284" s="223">
        <v>13</v>
      </c>
      <c r="I284" s="224"/>
      <c r="J284" s="225">
        <f>ROUND(I284*H284,2)</f>
        <v>0</v>
      </c>
      <c r="K284" s="221" t="s">
        <v>167</v>
      </c>
      <c r="L284" s="45"/>
      <c r="M284" s="226" t="s">
        <v>1</v>
      </c>
      <c r="N284" s="227" t="s">
        <v>38</v>
      </c>
      <c r="O284" s="92"/>
      <c r="P284" s="228">
        <f>O284*H284</f>
        <v>0</v>
      </c>
      <c r="Q284" s="228">
        <v>0.022815999999999999</v>
      </c>
      <c r="R284" s="228">
        <f>Q284*H284</f>
        <v>0.29660799999999998</v>
      </c>
      <c r="S284" s="228">
        <v>0</v>
      </c>
      <c r="T284" s="229">
        <f>S284*H284</f>
        <v>0</v>
      </c>
      <c r="U284" s="39"/>
      <c r="V284" s="39"/>
      <c r="W284" s="39"/>
      <c r="X284" s="39"/>
      <c r="Y284" s="39"/>
      <c r="Z284" s="39"/>
      <c r="AA284" s="39"/>
      <c r="AB284" s="39"/>
      <c r="AC284" s="39"/>
      <c r="AD284" s="39"/>
      <c r="AE284" s="39"/>
      <c r="AR284" s="230" t="s">
        <v>168</v>
      </c>
      <c r="AT284" s="230" t="s">
        <v>163</v>
      </c>
      <c r="AU284" s="230" t="s">
        <v>161</v>
      </c>
      <c r="AY284" s="18" t="s">
        <v>160</v>
      </c>
      <c r="BE284" s="231">
        <f>IF(N284="základní",J284,0)</f>
        <v>0</v>
      </c>
      <c r="BF284" s="231">
        <f>IF(N284="snížená",J284,0)</f>
        <v>0</v>
      </c>
      <c r="BG284" s="231">
        <f>IF(N284="zákl. přenesená",J284,0)</f>
        <v>0</v>
      </c>
      <c r="BH284" s="231">
        <f>IF(N284="sníž. přenesená",J284,0)</f>
        <v>0</v>
      </c>
      <c r="BI284" s="231">
        <f>IF(N284="nulová",J284,0)</f>
        <v>0</v>
      </c>
      <c r="BJ284" s="18" t="s">
        <v>81</v>
      </c>
      <c r="BK284" s="231">
        <f>ROUND(I284*H284,2)</f>
        <v>0</v>
      </c>
      <c r="BL284" s="18" t="s">
        <v>168</v>
      </c>
      <c r="BM284" s="230" t="s">
        <v>320</v>
      </c>
    </row>
    <row r="285" s="2" customFormat="1">
      <c r="A285" s="39"/>
      <c r="B285" s="40"/>
      <c r="C285" s="41"/>
      <c r="D285" s="232" t="s">
        <v>170</v>
      </c>
      <c r="E285" s="41"/>
      <c r="F285" s="233" t="s">
        <v>321</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170</v>
      </c>
      <c r="AU285" s="18" t="s">
        <v>161</v>
      </c>
    </row>
    <row r="286" s="13" customFormat="1">
      <c r="A286" s="13"/>
      <c r="B286" s="237"/>
      <c r="C286" s="238"/>
      <c r="D286" s="232" t="s">
        <v>172</v>
      </c>
      <c r="E286" s="239" t="s">
        <v>1</v>
      </c>
      <c r="F286" s="240" t="s">
        <v>278</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172</v>
      </c>
      <c r="AU286" s="246" t="s">
        <v>161</v>
      </c>
      <c r="AV286" s="13" t="s">
        <v>81</v>
      </c>
      <c r="AW286" s="13" t="s">
        <v>30</v>
      </c>
      <c r="AX286" s="13" t="s">
        <v>73</v>
      </c>
      <c r="AY286" s="246" t="s">
        <v>160</v>
      </c>
    </row>
    <row r="287" s="14" customFormat="1">
      <c r="A287" s="14"/>
      <c r="B287" s="247"/>
      <c r="C287" s="248"/>
      <c r="D287" s="232" t="s">
        <v>172</v>
      </c>
      <c r="E287" s="249" t="s">
        <v>1</v>
      </c>
      <c r="F287" s="250" t="s">
        <v>322</v>
      </c>
      <c r="G287" s="248"/>
      <c r="H287" s="251">
        <v>13</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172</v>
      </c>
      <c r="AU287" s="257" t="s">
        <v>161</v>
      </c>
      <c r="AV287" s="14" t="s">
        <v>83</v>
      </c>
      <c r="AW287" s="14" t="s">
        <v>30</v>
      </c>
      <c r="AX287" s="14" t="s">
        <v>81</v>
      </c>
      <c r="AY287" s="257" t="s">
        <v>160</v>
      </c>
    </row>
    <row r="288" s="12" customFormat="1" ht="20.88" customHeight="1">
      <c r="A288" s="12"/>
      <c r="B288" s="203"/>
      <c r="C288" s="204"/>
      <c r="D288" s="205" t="s">
        <v>72</v>
      </c>
      <c r="E288" s="217" t="s">
        <v>323</v>
      </c>
      <c r="F288" s="217" t="s">
        <v>324</v>
      </c>
      <c r="G288" s="204"/>
      <c r="H288" s="204"/>
      <c r="I288" s="207"/>
      <c r="J288" s="218">
        <f>BK288</f>
        <v>0</v>
      </c>
      <c r="K288" s="204"/>
      <c r="L288" s="209"/>
      <c r="M288" s="210"/>
      <c r="N288" s="211"/>
      <c r="O288" s="211"/>
      <c r="P288" s="212">
        <f>SUM(P289:P319)</f>
        <v>0</v>
      </c>
      <c r="Q288" s="211"/>
      <c r="R288" s="212">
        <f>SUM(R289:R319)</f>
        <v>85.908643296519998</v>
      </c>
      <c r="S288" s="211"/>
      <c r="T288" s="213">
        <f>SUM(T289:T319)</f>
        <v>0</v>
      </c>
      <c r="U288" s="12"/>
      <c r="V288" s="12"/>
      <c r="W288" s="12"/>
      <c r="X288" s="12"/>
      <c r="Y288" s="12"/>
      <c r="Z288" s="12"/>
      <c r="AA288" s="12"/>
      <c r="AB288" s="12"/>
      <c r="AC288" s="12"/>
      <c r="AD288" s="12"/>
      <c r="AE288" s="12"/>
      <c r="AR288" s="214" t="s">
        <v>81</v>
      </c>
      <c r="AT288" s="215" t="s">
        <v>72</v>
      </c>
      <c r="AU288" s="215" t="s">
        <v>83</v>
      </c>
      <c r="AY288" s="214" t="s">
        <v>160</v>
      </c>
      <c r="BK288" s="216">
        <f>SUM(BK289:BK319)</f>
        <v>0</v>
      </c>
    </row>
    <row r="289" s="2" customFormat="1" ht="16.5" customHeight="1">
      <c r="A289" s="39"/>
      <c r="B289" s="40"/>
      <c r="C289" s="219" t="s">
        <v>325</v>
      </c>
      <c r="D289" s="219" t="s">
        <v>163</v>
      </c>
      <c r="E289" s="220" t="s">
        <v>326</v>
      </c>
      <c r="F289" s="221" t="s">
        <v>327</v>
      </c>
      <c r="G289" s="222" t="s">
        <v>166</v>
      </c>
      <c r="H289" s="223">
        <v>248.22</v>
      </c>
      <c r="I289" s="224"/>
      <c r="J289" s="225">
        <f>ROUND(I289*H289,2)</f>
        <v>0</v>
      </c>
      <c r="K289" s="221" t="s">
        <v>1</v>
      </c>
      <c r="L289" s="45"/>
      <c r="M289" s="226" t="s">
        <v>1</v>
      </c>
      <c r="N289" s="227" t="s">
        <v>38</v>
      </c>
      <c r="O289" s="92"/>
      <c r="P289" s="228">
        <f>O289*H289</f>
        <v>0</v>
      </c>
      <c r="Q289" s="228">
        <v>0.32200000000000001</v>
      </c>
      <c r="R289" s="228">
        <f>Q289*H289</f>
        <v>79.926839999999999</v>
      </c>
      <c r="S289" s="228">
        <v>0</v>
      </c>
      <c r="T289" s="229">
        <f>S289*H289</f>
        <v>0</v>
      </c>
      <c r="U289" s="39"/>
      <c r="V289" s="39"/>
      <c r="W289" s="39"/>
      <c r="X289" s="39"/>
      <c r="Y289" s="39"/>
      <c r="Z289" s="39"/>
      <c r="AA289" s="39"/>
      <c r="AB289" s="39"/>
      <c r="AC289" s="39"/>
      <c r="AD289" s="39"/>
      <c r="AE289" s="39"/>
      <c r="AR289" s="230" t="s">
        <v>168</v>
      </c>
      <c r="AT289" s="230" t="s">
        <v>163</v>
      </c>
      <c r="AU289" s="230" t="s">
        <v>161</v>
      </c>
      <c r="AY289" s="18" t="s">
        <v>160</v>
      </c>
      <c r="BE289" s="231">
        <f>IF(N289="základní",J289,0)</f>
        <v>0</v>
      </c>
      <c r="BF289" s="231">
        <f>IF(N289="snížená",J289,0)</f>
        <v>0</v>
      </c>
      <c r="BG289" s="231">
        <f>IF(N289="zákl. přenesená",J289,0)</f>
        <v>0</v>
      </c>
      <c r="BH289" s="231">
        <f>IF(N289="sníž. přenesená",J289,0)</f>
        <v>0</v>
      </c>
      <c r="BI289" s="231">
        <f>IF(N289="nulová",J289,0)</f>
        <v>0</v>
      </c>
      <c r="BJ289" s="18" t="s">
        <v>81</v>
      </c>
      <c r="BK289" s="231">
        <f>ROUND(I289*H289,2)</f>
        <v>0</v>
      </c>
      <c r="BL289" s="18" t="s">
        <v>168</v>
      </c>
      <c r="BM289" s="230" t="s">
        <v>328</v>
      </c>
    </row>
    <row r="290" s="2" customFormat="1">
      <c r="A290" s="39"/>
      <c r="B290" s="40"/>
      <c r="C290" s="41"/>
      <c r="D290" s="232" t="s">
        <v>170</v>
      </c>
      <c r="E290" s="41"/>
      <c r="F290" s="233" t="s">
        <v>329</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170</v>
      </c>
      <c r="AU290" s="18" t="s">
        <v>161</v>
      </c>
    </row>
    <row r="291" s="13" customFormat="1">
      <c r="A291" s="13"/>
      <c r="B291" s="237"/>
      <c r="C291" s="238"/>
      <c r="D291" s="232" t="s">
        <v>172</v>
      </c>
      <c r="E291" s="239" t="s">
        <v>1</v>
      </c>
      <c r="F291" s="240" t="s">
        <v>330</v>
      </c>
      <c r="G291" s="238"/>
      <c r="H291" s="239" t="s">
        <v>1</v>
      </c>
      <c r="I291" s="241"/>
      <c r="J291" s="238"/>
      <c r="K291" s="238"/>
      <c r="L291" s="242"/>
      <c r="M291" s="243"/>
      <c r="N291" s="244"/>
      <c r="O291" s="244"/>
      <c r="P291" s="244"/>
      <c r="Q291" s="244"/>
      <c r="R291" s="244"/>
      <c r="S291" s="244"/>
      <c r="T291" s="245"/>
      <c r="U291" s="13"/>
      <c r="V291" s="13"/>
      <c r="W291" s="13"/>
      <c r="X291" s="13"/>
      <c r="Y291" s="13"/>
      <c r="Z291" s="13"/>
      <c r="AA291" s="13"/>
      <c r="AB291" s="13"/>
      <c r="AC291" s="13"/>
      <c r="AD291" s="13"/>
      <c r="AE291" s="13"/>
      <c r="AT291" s="246" t="s">
        <v>172</v>
      </c>
      <c r="AU291" s="246" t="s">
        <v>161</v>
      </c>
      <c r="AV291" s="13" t="s">
        <v>81</v>
      </c>
      <c r="AW291" s="13" t="s">
        <v>30</v>
      </c>
      <c r="AX291" s="13" t="s">
        <v>73</v>
      </c>
      <c r="AY291" s="246" t="s">
        <v>160</v>
      </c>
    </row>
    <row r="292" s="13" customFormat="1">
      <c r="A292" s="13"/>
      <c r="B292" s="237"/>
      <c r="C292" s="238"/>
      <c r="D292" s="232" t="s">
        <v>172</v>
      </c>
      <c r="E292" s="239" t="s">
        <v>1</v>
      </c>
      <c r="F292" s="240" t="s">
        <v>173</v>
      </c>
      <c r="G292" s="238"/>
      <c r="H292" s="239" t="s">
        <v>1</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172</v>
      </c>
      <c r="AU292" s="246" t="s">
        <v>161</v>
      </c>
      <c r="AV292" s="13" t="s">
        <v>81</v>
      </c>
      <c r="AW292" s="13" t="s">
        <v>30</v>
      </c>
      <c r="AX292" s="13" t="s">
        <v>73</v>
      </c>
      <c r="AY292" s="246" t="s">
        <v>160</v>
      </c>
    </row>
    <row r="293" s="14" customFormat="1">
      <c r="A293" s="14"/>
      <c r="B293" s="247"/>
      <c r="C293" s="248"/>
      <c r="D293" s="232" t="s">
        <v>172</v>
      </c>
      <c r="E293" s="249" t="s">
        <v>1</v>
      </c>
      <c r="F293" s="250" t="s">
        <v>331</v>
      </c>
      <c r="G293" s="248"/>
      <c r="H293" s="251">
        <v>228.62000000000001</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172</v>
      </c>
      <c r="AU293" s="257" t="s">
        <v>161</v>
      </c>
      <c r="AV293" s="14" t="s">
        <v>83</v>
      </c>
      <c r="AW293" s="14" t="s">
        <v>30</v>
      </c>
      <c r="AX293" s="14" t="s">
        <v>73</v>
      </c>
      <c r="AY293" s="257" t="s">
        <v>160</v>
      </c>
    </row>
    <row r="294" s="13" customFormat="1">
      <c r="A294" s="13"/>
      <c r="B294" s="237"/>
      <c r="C294" s="238"/>
      <c r="D294" s="232" t="s">
        <v>172</v>
      </c>
      <c r="E294" s="239" t="s">
        <v>1</v>
      </c>
      <c r="F294" s="240" t="s">
        <v>178</v>
      </c>
      <c r="G294" s="238"/>
      <c r="H294" s="239" t="s">
        <v>1</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172</v>
      </c>
      <c r="AU294" s="246" t="s">
        <v>161</v>
      </c>
      <c r="AV294" s="13" t="s">
        <v>81</v>
      </c>
      <c r="AW294" s="13" t="s">
        <v>30</v>
      </c>
      <c r="AX294" s="13" t="s">
        <v>73</v>
      </c>
      <c r="AY294" s="246" t="s">
        <v>160</v>
      </c>
    </row>
    <row r="295" s="14" customFormat="1">
      <c r="A295" s="14"/>
      <c r="B295" s="247"/>
      <c r="C295" s="248"/>
      <c r="D295" s="232" t="s">
        <v>172</v>
      </c>
      <c r="E295" s="249" t="s">
        <v>1</v>
      </c>
      <c r="F295" s="250" t="s">
        <v>332</v>
      </c>
      <c r="G295" s="248"/>
      <c r="H295" s="251">
        <v>19.600000000000001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172</v>
      </c>
      <c r="AU295" s="257" t="s">
        <v>161</v>
      </c>
      <c r="AV295" s="14" t="s">
        <v>83</v>
      </c>
      <c r="AW295" s="14" t="s">
        <v>30</v>
      </c>
      <c r="AX295" s="14" t="s">
        <v>73</v>
      </c>
      <c r="AY295" s="257" t="s">
        <v>160</v>
      </c>
    </row>
    <row r="296" s="16" customFormat="1">
      <c r="A296" s="16"/>
      <c r="B296" s="269"/>
      <c r="C296" s="270"/>
      <c r="D296" s="232" t="s">
        <v>172</v>
      </c>
      <c r="E296" s="271" t="s">
        <v>1</v>
      </c>
      <c r="F296" s="272" t="s">
        <v>182</v>
      </c>
      <c r="G296" s="270"/>
      <c r="H296" s="273">
        <v>248.22</v>
      </c>
      <c r="I296" s="274"/>
      <c r="J296" s="270"/>
      <c r="K296" s="270"/>
      <c r="L296" s="275"/>
      <c r="M296" s="276"/>
      <c r="N296" s="277"/>
      <c r="O296" s="277"/>
      <c r="P296" s="277"/>
      <c r="Q296" s="277"/>
      <c r="R296" s="277"/>
      <c r="S296" s="277"/>
      <c r="T296" s="278"/>
      <c r="U296" s="16"/>
      <c r="V296" s="16"/>
      <c r="W296" s="16"/>
      <c r="X296" s="16"/>
      <c r="Y296" s="16"/>
      <c r="Z296" s="16"/>
      <c r="AA296" s="16"/>
      <c r="AB296" s="16"/>
      <c r="AC296" s="16"/>
      <c r="AD296" s="16"/>
      <c r="AE296" s="16"/>
      <c r="AT296" s="279" t="s">
        <v>172</v>
      </c>
      <c r="AU296" s="279" t="s">
        <v>161</v>
      </c>
      <c r="AV296" s="16" t="s">
        <v>168</v>
      </c>
      <c r="AW296" s="16" t="s">
        <v>30</v>
      </c>
      <c r="AX296" s="16" t="s">
        <v>81</v>
      </c>
      <c r="AY296" s="279" t="s">
        <v>160</v>
      </c>
    </row>
    <row r="297" s="2" customFormat="1" ht="16.5" customHeight="1">
      <c r="A297" s="39"/>
      <c r="B297" s="40"/>
      <c r="C297" s="219" t="s">
        <v>7</v>
      </c>
      <c r="D297" s="219" t="s">
        <v>163</v>
      </c>
      <c r="E297" s="220" t="s">
        <v>333</v>
      </c>
      <c r="F297" s="221" t="s">
        <v>334</v>
      </c>
      <c r="G297" s="222" t="s">
        <v>262</v>
      </c>
      <c r="H297" s="223">
        <v>2.355</v>
      </c>
      <c r="I297" s="224"/>
      <c r="J297" s="225">
        <f>ROUND(I297*H297,2)</f>
        <v>0</v>
      </c>
      <c r="K297" s="221" t="s">
        <v>167</v>
      </c>
      <c r="L297" s="45"/>
      <c r="M297" s="226" t="s">
        <v>1</v>
      </c>
      <c r="N297" s="227" t="s">
        <v>38</v>
      </c>
      <c r="O297" s="92"/>
      <c r="P297" s="228">
        <f>O297*H297</f>
        <v>0</v>
      </c>
      <c r="Q297" s="228">
        <v>2.5020099999999998</v>
      </c>
      <c r="R297" s="228">
        <f>Q297*H297</f>
        <v>5.8922335499999994</v>
      </c>
      <c r="S297" s="228">
        <v>0</v>
      </c>
      <c r="T297" s="229">
        <f>S297*H297</f>
        <v>0</v>
      </c>
      <c r="U297" s="39"/>
      <c r="V297" s="39"/>
      <c r="W297" s="39"/>
      <c r="X297" s="39"/>
      <c r="Y297" s="39"/>
      <c r="Z297" s="39"/>
      <c r="AA297" s="39"/>
      <c r="AB297" s="39"/>
      <c r="AC297" s="39"/>
      <c r="AD297" s="39"/>
      <c r="AE297" s="39"/>
      <c r="AR297" s="230" t="s">
        <v>168</v>
      </c>
      <c r="AT297" s="230" t="s">
        <v>163</v>
      </c>
      <c r="AU297" s="230" t="s">
        <v>161</v>
      </c>
      <c r="AY297" s="18" t="s">
        <v>160</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168</v>
      </c>
      <c r="BM297" s="230" t="s">
        <v>335</v>
      </c>
    </row>
    <row r="298" s="2" customFormat="1">
      <c r="A298" s="39"/>
      <c r="B298" s="40"/>
      <c r="C298" s="41"/>
      <c r="D298" s="232" t="s">
        <v>170</v>
      </c>
      <c r="E298" s="41"/>
      <c r="F298" s="233" t="s">
        <v>336</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170</v>
      </c>
      <c r="AU298" s="18" t="s">
        <v>161</v>
      </c>
    </row>
    <row r="299" s="13" customFormat="1">
      <c r="A299" s="13"/>
      <c r="B299" s="237"/>
      <c r="C299" s="238"/>
      <c r="D299" s="232" t="s">
        <v>172</v>
      </c>
      <c r="E299" s="239" t="s">
        <v>1</v>
      </c>
      <c r="F299" s="240" t="s">
        <v>337</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172</v>
      </c>
      <c r="AU299" s="246" t="s">
        <v>161</v>
      </c>
      <c r="AV299" s="13" t="s">
        <v>81</v>
      </c>
      <c r="AW299" s="13" t="s">
        <v>30</v>
      </c>
      <c r="AX299" s="13" t="s">
        <v>73</v>
      </c>
      <c r="AY299" s="246" t="s">
        <v>160</v>
      </c>
    </row>
    <row r="300" s="14" customFormat="1">
      <c r="A300" s="14"/>
      <c r="B300" s="247"/>
      <c r="C300" s="248"/>
      <c r="D300" s="232" t="s">
        <v>172</v>
      </c>
      <c r="E300" s="249" t="s">
        <v>1</v>
      </c>
      <c r="F300" s="250" t="s">
        <v>338</v>
      </c>
      <c r="G300" s="248"/>
      <c r="H300" s="251">
        <v>2.355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172</v>
      </c>
      <c r="AU300" s="257" t="s">
        <v>161</v>
      </c>
      <c r="AV300" s="14" t="s">
        <v>83</v>
      </c>
      <c r="AW300" s="14" t="s">
        <v>30</v>
      </c>
      <c r="AX300" s="14" t="s">
        <v>81</v>
      </c>
      <c r="AY300" s="257" t="s">
        <v>160</v>
      </c>
    </row>
    <row r="301" s="2" customFormat="1" ht="24.15" customHeight="1">
      <c r="A301" s="39"/>
      <c r="B301" s="40"/>
      <c r="C301" s="219" t="s">
        <v>339</v>
      </c>
      <c r="D301" s="219" t="s">
        <v>163</v>
      </c>
      <c r="E301" s="220" t="s">
        <v>340</v>
      </c>
      <c r="F301" s="221" t="s">
        <v>341</v>
      </c>
      <c r="G301" s="222" t="s">
        <v>166</v>
      </c>
      <c r="H301" s="223">
        <v>11.773</v>
      </c>
      <c r="I301" s="224"/>
      <c r="J301" s="225">
        <f>ROUND(I301*H301,2)</f>
        <v>0</v>
      </c>
      <c r="K301" s="221" t="s">
        <v>167</v>
      </c>
      <c r="L301" s="45"/>
      <c r="M301" s="226" t="s">
        <v>1</v>
      </c>
      <c r="N301" s="227" t="s">
        <v>38</v>
      </c>
      <c r="O301" s="92"/>
      <c r="P301" s="228">
        <f>O301*H301</f>
        <v>0</v>
      </c>
      <c r="Q301" s="228">
        <v>0.0053261999999999997</v>
      </c>
      <c r="R301" s="228">
        <f>Q301*H301</f>
        <v>0.0627053526</v>
      </c>
      <c r="S301" s="228">
        <v>0</v>
      </c>
      <c r="T301" s="229">
        <f>S301*H301</f>
        <v>0</v>
      </c>
      <c r="U301" s="39"/>
      <c r="V301" s="39"/>
      <c r="W301" s="39"/>
      <c r="X301" s="39"/>
      <c r="Y301" s="39"/>
      <c r="Z301" s="39"/>
      <c r="AA301" s="39"/>
      <c r="AB301" s="39"/>
      <c r="AC301" s="39"/>
      <c r="AD301" s="39"/>
      <c r="AE301" s="39"/>
      <c r="AR301" s="230" t="s">
        <v>168</v>
      </c>
      <c r="AT301" s="230" t="s">
        <v>163</v>
      </c>
      <c r="AU301" s="230" t="s">
        <v>161</v>
      </c>
      <c r="AY301" s="18" t="s">
        <v>160</v>
      </c>
      <c r="BE301" s="231">
        <f>IF(N301="základní",J301,0)</f>
        <v>0</v>
      </c>
      <c r="BF301" s="231">
        <f>IF(N301="snížená",J301,0)</f>
        <v>0</v>
      </c>
      <c r="BG301" s="231">
        <f>IF(N301="zákl. přenesená",J301,0)</f>
        <v>0</v>
      </c>
      <c r="BH301" s="231">
        <f>IF(N301="sníž. přenesená",J301,0)</f>
        <v>0</v>
      </c>
      <c r="BI301" s="231">
        <f>IF(N301="nulová",J301,0)</f>
        <v>0</v>
      </c>
      <c r="BJ301" s="18" t="s">
        <v>81</v>
      </c>
      <c r="BK301" s="231">
        <f>ROUND(I301*H301,2)</f>
        <v>0</v>
      </c>
      <c r="BL301" s="18" t="s">
        <v>168</v>
      </c>
      <c r="BM301" s="230" t="s">
        <v>342</v>
      </c>
    </row>
    <row r="302" s="2" customFormat="1">
      <c r="A302" s="39"/>
      <c r="B302" s="40"/>
      <c r="C302" s="41"/>
      <c r="D302" s="232" t="s">
        <v>170</v>
      </c>
      <c r="E302" s="41"/>
      <c r="F302" s="233" t="s">
        <v>343</v>
      </c>
      <c r="G302" s="41"/>
      <c r="H302" s="41"/>
      <c r="I302" s="234"/>
      <c r="J302" s="41"/>
      <c r="K302" s="41"/>
      <c r="L302" s="45"/>
      <c r="M302" s="235"/>
      <c r="N302" s="236"/>
      <c r="O302" s="92"/>
      <c r="P302" s="92"/>
      <c r="Q302" s="92"/>
      <c r="R302" s="92"/>
      <c r="S302" s="92"/>
      <c r="T302" s="93"/>
      <c r="U302" s="39"/>
      <c r="V302" s="39"/>
      <c r="W302" s="39"/>
      <c r="X302" s="39"/>
      <c r="Y302" s="39"/>
      <c r="Z302" s="39"/>
      <c r="AA302" s="39"/>
      <c r="AB302" s="39"/>
      <c r="AC302" s="39"/>
      <c r="AD302" s="39"/>
      <c r="AE302" s="39"/>
      <c r="AT302" s="18" t="s">
        <v>170</v>
      </c>
      <c r="AU302" s="18" t="s">
        <v>161</v>
      </c>
    </row>
    <row r="303" s="13" customFormat="1">
      <c r="A303" s="13"/>
      <c r="B303" s="237"/>
      <c r="C303" s="238"/>
      <c r="D303" s="232" t="s">
        <v>172</v>
      </c>
      <c r="E303" s="239" t="s">
        <v>1</v>
      </c>
      <c r="F303" s="240" t="s">
        <v>337</v>
      </c>
      <c r="G303" s="238"/>
      <c r="H303" s="239" t="s">
        <v>1</v>
      </c>
      <c r="I303" s="241"/>
      <c r="J303" s="238"/>
      <c r="K303" s="238"/>
      <c r="L303" s="242"/>
      <c r="M303" s="243"/>
      <c r="N303" s="244"/>
      <c r="O303" s="244"/>
      <c r="P303" s="244"/>
      <c r="Q303" s="244"/>
      <c r="R303" s="244"/>
      <c r="S303" s="244"/>
      <c r="T303" s="245"/>
      <c r="U303" s="13"/>
      <c r="V303" s="13"/>
      <c r="W303" s="13"/>
      <c r="X303" s="13"/>
      <c r="Y303" s="13"/>
      <c r="Z303" s="13"/>
      <c r="AA303" s="13"/>
      <c r="AB303" s="13"/>
      <c r="AC303" s="13"/>
      <c r="AD303" s="13"/>
      <c r="AE303" s="13"/>
      <c r="AT303" s="246" t="s">
        <v>172</v>
      </c>
      <c r="AU303" s="246" t="s">
        <v>161</v>
      </c>
      <c r="AV303" s="13" t="s">
        <v>81</v>
      </c>
      <c r="AW303" s="13" t="s">
        <v>30</v>
      </c>
      <c r="AX303" s="13" t="s">
        <v>73</v>
      </c>
      <c r="AY303" s="246" t="s">
        <v>160</v>
      </c>
    </row>
    <row r="304" s="14" customFormat="1">
      <c r="A304" s="14"/>
      <c r="B304" s="247"/>
      <c r="C304" s="248"/>
      <c r="D304" s="232" t="s">
        <v>172</v>
      </c>
      <c r="E304" s="249" t="s">
        <v>1</v>
      </c>
      <c r="F304" s="250" t="s">
        <v>344</v>
      </c>
      <c r="G304" s="248"/>
      <c r="H304" s="251">
        <v>11.773</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172</v>
      </c>
      <c r="AU304" s="257" t="s">
        <v>161</v>
      </c>
      <c r="AV304" s="14" t="s">
        <v>83</v>
      </c>
      <c r="AW304" s="14" t="s">
        <v>30</v>
      </c>
      <c r="AX304" s="14" t="s">
        <v>81</v>
      </c>
      <c r="AY304" s="257" t="s">
        <v>160</v>
      </c>
    </row>
    <row r="305" s="2" customFormat="1" ht="24.15" customHeight="1">
      <c r="A305" s="39"/>
      <c r="B305" s="40"/>
      <c r="C305" s="219" t="s">
        <v>345</v>
      </c>
      <c r="D305" s="219" t="s">
        <v>163</v>
      </c>
      <c r="E305" s="220" t="s">
        <v>346</v>
      </c>
      <c r="F305" s="221" t="s">
        <v>347</v>
      </c>
      <c r="G305" s="222" t="s">
        <v>166</v>
      </c>
      <c r="H305" s="223">
        <v>11.773</v>
      </c>
      <c r="I305" s="224"/>
      <c r="J305" s="225">
        <f>ROUND(I305*H305,2)</f>
        <v>0</v>
      </c>
      <c r="K305" s="221" t="s">
        <v>167</v>
      </c>
      <c r="L305" s="45"/>
      <c r="M305" s="226" t="s">
        <v>1</v>
      </c>
      <c r="N305" s="227" t="s">
        <v>38</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168</v>
      </c>
      <c r="AT305" s="230" t="s">
        <v>163</v>
      </c>
      <c r="AU305" s="230" t="s">
        <v>161</v>
      </c>
      <c r="AY305" s="18" t="s">
        <v>160</v>
      </c>
      <c r="BE305" s="231">
        <f>IF(N305="základní",J305,0)</f>
        <v>0</v>
      </c>
      <c r="BF305" s="231">
        <f>IF(N305="snížená",J305,0)</f>
        <v>0</v>
      </c>
      <c r="BG305" s="231">
        <f>IF(N305="zákl. přenesená",J305,0)</f>
        <v>0</v>
      </c>
      <c r="BH305" s="231">
        <f>IF(N305="sníž. přenesená",J305,0)</f>
        <v>0</v>
      </c>
      <c r="BI305" s="231">
        <f>IF(N305="nulová",J305,0)</f>
        <v>0</v>
      </c>
      <c r="BJ305" s="18" t="s">
        <v>81</v>
      </c>
      <c r="BK305" s="231">
        <f>ROUND(I305*H305,2)</f>
        <v>0</v>
      </c>
      <c r="BL305" s="18" t="s">
        <v>168</v>
      </c>
      <c r="BM305" s="230" t="s">
        <v>348</v>
      </c>
    </row>
    <row r="306" s="2" customFormat="1">
      <c r="A306" s="39"/>
      <c r="B306" s="40"/>
      <c r="C306" s="41"/>
      <c r="D306" s="232" t="s">
        <v>170</v>
      </c>
      <c r="E306" s="41"/>
      <c r="F306" s="233" t="s">
        <v>349</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170</v>
      </c>
      <c r="AU306" s="18" t="s">
        <v>161</v>
      </c>
    </row>
    <row r="307" s="2" customFormat="1" ht="24.15" customHeight="1">
      <c r="A307" s="39"/>
      <c r="B307" s="40"/>
      <c r="C307" s="219" t="s">
        <v>350</v>
      </c>
      <c r="D307" s="219" t="s">
        <v>163</v>
      </c>
      <c r="E307" s="220" t="s">
        <v>351</v>
      </c>
      <c r="F307" s="221" t="s">
        <v>352</v>
      </c>
      <c r="G307" s="222" t="s">
        <v>166</v>
      </c>
      <c r="H307" s="223">
        <v>11.773</v>
      </c>
      <c r="I307" s="224"/>
      <c r="J307" s="225">
        <f>ROUND(I307*H307,2)</f>
        <v>0</v>
      </c>
      <c r="K307" s="221" t="s">
        <v>167</v>
      </c>
      <c r="L307" s="45"/>
      <c r="M307" s="226" t="s">
        <v>1</v>
      </c>
      <c r="N307" s="227" t="s">
        <v>38</v>
      </c>
      <c r="O307" s="92"/>
      <c r="P307" s="228">
        <f>O307*H307</f>
        <v>0</v>
      </c>
      <c r="Q307" s="228">
        <v>0.00092064000000000002</v>
      </c>
      <c r="R307" s="228">
        <f>Q307*H307</f>
        <v>0.01083869472</v>
      </c>
      <c r="S307" s="228">
        <v>0</v>
      </c>
      <c r="T307" s="229">
        <f>S307*H307</f>
        <v>0</v>
      </c>
      <c r="U307" s="39"/>
      <c r="V307" s="39"/>
      <c r="W307" s="39"/>
      <c r="X307" s="39"/>
      <c r="Y307" s="39"/>
      <c r="Z307" s="39"/>
      <c r="AA307" s="39"/>
      <c r="AB307" s="39"/>
      <c r="AC307" s="39"/>
      <c r="AD307" s="39"/>
      <c r="AE307" s="39"/>
      <c r="AR307" s="230" t="s">
        <v>168</v>
      </c>
      <c r="AT307" s="230" t="s">
        <v>163</v>
      </c>
      <c r="AU307" s="230" t="s">
        <v>161</v>
      </c>
      <c r="AY307" s="18" t="s">
        <v>160</v>
      </c>
      <c r="BE307" s="231">
        <f>IF(N307="základní",J307,0)</f>
        <v>0</v>
      </c>
      <c r="BF307" s="231">
        <f>IF(N307="snížená",J307,0)</f>
        <v>0</v>
      </c>
      <c r="BG307" s="231">
        <f>IF(N307="zákl. přenesená",J307,0)</f>
        <v>0</v>
      </c>
      <c r="BH307" s="231">
        <f>IF(N307="sníž. přenesená",J307,0)</f>
        <v>0</v>
      </c>
      <c r="BI307" s="231">
        <f>IF(N307="nulová",J307,0)</f>
        <v>0</v>
      </c>
      <c r="BJ307" s="18" t="s">
        <v>81</v>
      </c>
      <c r="BK307" s="231">
        <f>ROUND(I307*H307,2)</f>
        <v>0</v>
      </c>
      <c r="BL307" s="18" t="s">
        <v>168</v>
      </c>
      <c r="BM307" s="230" t="s">
        <v>353</v>
      </c>
    </row>
    <row r="308" s="2" customFormat="1">
      <c r="A308" s="39"/>
      <c r="B308" s="40"/>
      <c r="C308" s="41"/>
      <c r="D308" s="232" t="s">
        <v>170</v>
      </c>
      <c r="E308" s="41"/>
      <c r="F308" s="233" t="s">
        <v>354</v>
      </c>
      <c r="G308" s="41"/>
      <c r="H308" s="41"/>
      <c r="I308" s="234"/>
      <c r="J308" s="41"/>
      <c r="K308" s="41"/>
      <c r="L308" s="45"/>
      <c r="M308" s="235"/>
      <c r="N308" s="236"/>
      <c r="O308" s="92"/>
      <c r="P308" s="92"/>
      <c r="Q308" s="92"/>
      <c r="R308" s="92"/>
      <c r="S308" s="92"/>
      <c r="T308" s="93"/>
      <c r="U308" s="39"/>
      <c r="V308" s="39"/>
      <c r="W308" s="39"/>
      <c r="X308" s="39"/>
      <c r="Y308" s="39"/>
      <c r="Z308" s="39"/>
      <c r="AA308" s="39"/>
      <c r="AB308" s="39"/>
      <c r="AC308" s="39"/>
      <c r="AD308" s="39"/>
      <c r="AE308" s="39"/>
      <c r="AT308" s="18" t="s">
        <v>170</v>
      </c>
      <c r="AU308" s="18" t="s">
        <v>161</v>
      </c>
    </row>
    <row r="309" s="2" customFormat="1" ht="24.15" customHeight="1">
      <c r="A309" s="39"/>
      <c r="B309" s="40"/>
      <c r="C309" s="219" t="s">
        <v>355</v>
      </c>
      <c r="D309" s="219" t="s">
        <v>163</v>
      </c>
      <c r="E309" s="220" t="s">
        <v>356</v>
      </c>
      <c r="F309" s="221" t="s">
        <v>357</v>
      </c>
      <c r="G309" s="222" t="s">
        <v>166</v>
      </c>
      <c r="H309" s="223">
        <v>11.773</v>
      </c>
      <c r="I309" s="224"/>
      <c r="J309" s="225">
        <f>ROUND(I309*H309,2)</f>
        <v>0</v>
      </c>
      <c r="K309" s="221" t="s">
        <v>167</v>
      </c>
      <c r="L309" s="45"/>
      <c r="M309" s="226" t="s">
        <v>1</v>
      </c>
      <c r="N309" s="227" t="s">
        <v>38</v>
      </c>
      <c r="O309" s="92"/>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168</v>
      </c>
      <c r="AT309" s="230" t="s">
        <v>163</v>
      </c>
      <c r="AU309" s="230" t="s">
        <v>161</v>
      </c>
      <c r="AY309" s="18" t="s">
        <v>160</v>
      </c>
      <c r="BE309" s="231">
        <f>IF(N309="základní",J309,0)</f>
        <v>0</v>
      </c>
      <c r="BF309" s="231">
        <f>IF(N309="snížená",J309,0)</f>
        <v>0</v>
      </c>
      <c r="BG309" s="231">
        <f>IF(N309="zákl. přenesená",J309,0)</f>
        <v>0</v>
      </c>
      <c r="BH309" s="231">
        <f>IF(N309="sníž. přenesená",J309,0)</f>
        <v>0</v>
      </c>
      <c r="BI309" s="231">
        <f>IF(N309="nulová",J309,0)</f>
        <v>0</v>
      </c>
      <c r="BJ309" s="18" t="s">
        <v>81</v>
      </c>
      <c r="BK309" s="231">
        <f>ROUND(I309*H309,2)</f>
        <v>0</v>
      </c>
      <c r="BL309" s="18" t="s">
        <v>168</v>
      </c>
      <c r="BM309" s="230" t="s">
        <v>358</v>
      </c>
    </row>
    <row r="310" s="2" customFormat="1">
      <c r="A310" s="39"/>
      <c r="B310" s="40"/>
      <c r="C310" s="41"/>
      <c r="D310" s="232" t="s">
        <v>170</v>
      </c>
      <c r="E310" s="41"/>
      <c r="F310" s="233" t="s">
        <v>359</v>
      </c>
      <c r="G310" s="41"/>
      <c r="H310" s="41"/>
      <c r="I310" s="234"/>
      <c r="J310" s="41"/>
      <c r="K310" s="41"/>
      <c r="L310" s="45"/>
      <c r="M310" s="235"/>
      <c r="N310" s="236"/>
      <c r="O310" s="92"/>
      <c r="P310" s="92"/>
      <c r="Q310" s="92"/>
      <c r="R310" s="92"/>
      <c r="S310" s="92"/>
      <c r="T310" s="93"/>
      <c r="U310" s="39"/>
      <c r="V310" s="39"/>
      <c r="W310" s="39"/>
      <c r="X310" s="39"/>
      <c r="Y310" s="39"/>
      <c r="Z310" s="39"/>
      <c r="AA310" s="39"/>
      <c r="AB310" s="39"/>
      <c r="AC310" s="39"/>
      <c r="AD310" s="39"/>
      <c r="AE310" s="39"/>
      <c r="AT310" s="18" t="s">
        <v>170</v>
      </c>
      <c r="AU310" s="18" t="s">
        <v>161</v>
      </c>
    </row>
    <row r="311" s="2" customFormat="1" ht="16.5" customHeight="1">
      <c r="A311" s="39"/>
      <c r="B311" s="40"/>
      <c r="C311" s="219" t="s">
        <v>360</v>
      </c>
      <c r="D311" s="219" t="s">
        <v>163</v>
      </c>
      <c r="E311" s="220" t="s">
        <v>298</v>
      </c>
      <c r="F311" s="221" t="s">
        <v>299</v>
      </c>
      <c r="G311" s="222" t="s">
        <v>166</v>
      </c>
      <c r="H311" s="223">
        <v>2.7799999999999998</v>
      </c>
      <c r="I311" s="224"/>
      <c r="J311" s="225">
        <f>ROUND(I311*H311,2)</f>
        <v>0</v>
      </c>
      <c r="K311" s="221" t="s">
        <v>167</v>
      </c>
      <c r="L311" s="45"/>
      <c r="M311" s="226" t="s">
        <v>1</v>
      </c>
      <c r="N311" s="227" t="s">
        <v>38</v>
      </c>
      <c r="O311" s="92"/>
      <c r="P311" s="228">
        <f>O311*H311</f>
        <v>0</v>
      </c>
      <c r="Q311" s="228">
        <v>0.0057646399999999997</v>
      </c>
      <c r="R311" s="228">
        <f>Q311*H311</f>
        <v>0.016025699199999997</v>
      </c>
      <c r="S311" s="228">
        <v>0</v>
      </c>
      <c r="T311" s="229">
        <f>S311*H311</f>
        <v>0</v>
      </c>
      <c r="U311" s="39"/>
      <c r="V311" s="39"/>
      <c r="W311" s="39"/>
      <c r="X311" s="39"/>
      <c r="Y311" s="39"/>
      <c r="Z311" s="39"/>
      <c r="AA311" s="39"/>
      <c r="AB311" s="39"/>
      <c r="AC311" s="39"/>
      <c r="AD311" s="39"/>
      <c r="AE311" s="39"/>
      <c r="AR311" s="230" t="s">
        <v>168</v>
      </c>
      <c r="AT311" s="230" t="s">
        <v>163</v>
      </c>
      <c r="AU311" s="230" t="s">
        <v>161</v>
      </c>
      <c r="AY311" s="18" t="s">
        <v>160</v>
      </c>
      <c r="BE311" s="231">
        <f>IF(N311="základní",J311,0)</f>
        <v>0</v>
      </c>
      <c r="BF311" s="231">
        <f>IF(N311="snížená",J311,0)</f>
        <v>0</v>
      </c>
      <c r="BG311" s="231">
        <f>IF(N311="zákl. přenesená",J311,0)</f>
        <v>0</v>
      </c>
      <c r="BH311" s="231">
        <f>IF(N311="sníž. přenesená",J311,0)</f>
        <v>0</v>
      </c>
      <c r="BI311" s="231">
        <f>IF(N311="nulová",J311,0)</f>
        <v>0</v>
      </c>
      <c r="BJ311" s="18" t="s">
        <v>81</v>
      </c>
      <c r="BK311" s="231">
        <f>ROUND(I311*H311,2)</f>
        <v>0</v>
      </c>
      <c r="BL311" s="18" t="s">
        <v>168</v>
      </c>
      <c r="BM311" s="230" t="s">
        <v>361</v>
      </c>
    </row>
    <row r="312" s="2" customFormat="1">
      <c r="A312" s="39"/>
      <c r="B312" s="40"/>
      <c r="C312" s="41"/>
      <c r="D312" s="232" t="s">
        <v>170</v>
      </c>
      <c r="E312" s="41"/>
      <c r="F312" s="233" t="s">
        <v>301</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170</v>
      </c>
      <c r="AU312" s="18" t="s">
        <v>161</v>
      </c>
    </row>
    <row r="313" s="13" customFormat="1">
      <c r="A313" s="13"/>
      <c r="B313" s="237"/>
      <c r="C313" s="238"/>
      <c r="D313" s="232" t="s">
        <v>172</v>
      </c>
      <c r="E313" s="239" t="s">
        <v>1</v>
      </c>
      <c r="F313" s="240" t="s">
        <v>337</v>
      </c>
      <c r="G313" s="238"/>
      <c r="H313" s="239" t="s">
        <v>1</v>
      </c>
      <c r="I313" s="241"/>
      <c r="J313" s="238"/>
      <c r="K313" s="238"/>
      <c r="L313" s="242"/>
      <c r="M313" s="243"/>
      <c r="N313" s="244"/>
      <c r="O313" s="244"/>
      <c r="P313" s="244"/>
      <c r="Q313" s="244"/>
      <c r="R313" s="244"/>
      <c r="S313" s="244"/>
      <c r="T313" s="245"/>
      <c r="U313" s="13"/>
      <c r="V313" s="13"/>
      <c r="W313" s="13"/>
      <c r="X313" s="13"/>
      <c r="Y313" s="13"/>
      <c r="Z313" s="13"/>
      <c r="AA313" s="13"/>
      <c r="AB313" s="13"/>
      <c r="AC313" s="13"/>
      <c r="AD313" s="13"/>
      <c r="AE313" s="13"/>
      <c r="AT313" s="246" t="s">
        <v>172</v>
      </c>
      <c r="AU313" s="246" t="s">
        <v>161</v>
      </c>
      <c r="AV313" s="13" t="s">
        <v>81</v>
      </c>
      <c r="AW313" s="13" t="s">
        <v>30</v>
      </c>
      <c r="AX313" s="13" t="s">
        <v>73</v>
      </c>
      <c r="AY313" s="246" t="s">
        <v>160</v>
      </c>
    </row>
    <row r="314" s="14" customFormat="1">
      <c r="A314" s="14"/>
      <c r="B314" s="247"/>
      <c r="C314" s="248"/>
      <c r="D314" s="232" t="s">
        <v>172</v>
      </c>
      <c r="E314" s="249" t="s">
        <v>1</v>
      </c>
      <c r="F314" s="250" t="s">
        <v>362</v>
      </c>
      <c r="G314" s="248"/>
      <c r="H314" s="251">
        <v>2.7799999999999998</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172</v>
      </c>
      <c r="AU314" s="257" t="s">
        <v>161</v>
      </c>
      <c r="AV314" s="14" t="s">
        <v>83</v>
      </c>
      <c r="AW314" s="14" t="s">
        <v>30</v>
      </c>
      <c r="AX314" s="14" t="s">
        <v>81</v>
      </c>
      <c r="AY314" s="257" t="s">
        <v>160</v>
      </c>
    </row>
    <row r="315" s="2" customFormat="1" ht="16.5" customHeight="1">
      <c r="A315" s="39"/>
      <c r="B315" s="40"/>
      <c r="C315" s="219" t="s">
        <v>363</v>
      </c>
      <c r="D315" s="219" t="s">
        <v>163</v>
      </c>
      <c r="E315" s="220" t="s">
        <v>305</v>
      </c>
      <c r="F315" s="221" t="s">
        <v>306</v>
      </c>
      <c r="G315" s="222" t="s">
        <v>166</v>
      </c>
      <c r="H315" s="223">
        <v>2.7799999999999998</v>
      </c>
      <c r="I315" s="224"/>
      <c r="J315" s="225">
        <f>ROUND(I315*H315,2)</f>
        <v>0</v>
      </c>
      <c r="K315" s="221" t="s">
        <v>167</v>
      </c>
      <c r="L315" s="45"/>
      <c r="M315" s="226" t="s">
        <v>1</v>
      </c>
      <c r="N315" s="227" t="s">
        <v>38</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168</v>
      </c>
      <c r="AT315" s="230" t="s">
        <v>163</v>
      </c>
      <c r="AU315" s="230" t="s">
        <v>161</v>
      </c>
      <c r="AY315" s="18" t="s">
        <v>160</v>
      </c>
      <c r="BE315" s="231">
        <f>IF(N315="základní",J315,0)</f>
        <v>0</v>
      </c>
      <c r="BF315" s="231">
        <f>IF(N315="snížená",J315,0)</f>
        <v>0</v>
      </c>
      <c r="BG315" s="231">
        <f>IF(N315="zákl. přenesená",J315,0)</f>
        <v>0</v>
      </c>
      <c r="BH315" s="231">
        <f>IF(N315="sníž. přenesená",J315,0)</f>
        <v>0</v>
      </c>
      <c r="BI315" s="231">
        <f>IF(N315="nulová",J315,0)</f>
        <v>0</v>
      </c>
      <c r="BJ315" s="18" t="s">
        <v>81</v>
      </c>
      <c r="BK315" s="231">
        <f>ROUND(I315*H315,2)</f>
        <v>0</v>
      </c>
      <c r="BL315" s="18" t="s">
        <v>168</v>
      </c>
      <c r="BM315" s="230" t="s">
        <v>364</v>
      </c>
    </row>
    <row r="316" s="2" customFormat="1">
      <c r="A316" s="39"/>
      <c r="B316" s="40"/>
      <c r="C316" s="41"/>
      <c r="D316" s="232" t="s">
        <v>170</v>
      </c>
      <c r="E316" s="41"/>
      <c r="F316" s="233" t="s">
        <v>308</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170</v>
      </c>
      <c r="AU316" s="18" t="s">
        <v>161</v>
      </c>
    </row>
    <row r="317" s="2" customFormat="1" ht="16.5" customHeight="1">
      <c r="A317" s="39"/>
      <c r="B317" s="40"/>
      <c r="C317" s="219" t="s">
        <v>365</v>
      </c>
      <c r="D317" s="219" t="s">
        <v>163</v>
      </c>
      <c r="E317" s="220" t="s">
        <v>366</v>
      </c>
      <c r="F317" s="221" t="s">
        <v>367</v>
      </c>
      <c r="G317" s="222" t="s">
        <v>227</v>
      </c>
      <c r="H317" s="223">
        <v>0</v>
      </c>
      <c r="I317" s="224"/>
      <c r="J317" s="225">
        <f>ROUND(I317*H317,2)</f>
        <v>0</v>
      </c>
      <c r="K317" s="221" t="s">
        <v>167</v>
      </c>
      <c r="L317" s="45"/>
      <c r="M317" s="226" t="s">
        <v>1</v>
      </c>
      <c r="N317" s="227" t="s">
        <v>38</v>
      </c>
      <c r="O317" s="92"/>
      <c r="P317" s="228">
        <f>O317*H317</f>
        <v>0</v>
      </c>
      <c r="Q317" s="228">
        <v>1.0555522399999999</v>
      </c>
      <c r="R317" s="228">
        <f>Q317*H317</f>
        <v>0</v>
      </c>
      <c r="S317" s="228">
        <v>0</v>
      </c>
      <c r="T317" s="229">
        <f>S317*H317</f>
        <v>0</v>
      </c>
      <c r="U317" s="39"/>
      <c r="V317" s="39"/>
      <c r="W317" s="39"/>
      <c r="X317" s="39"/>
      <c r="Y317" s="39"/>
      <c r="Z317" s="39"/>
      <c r="AA317" s="39"/>
      <c r="AB317" s="39"/>
      <c r="AC317" s="39"/>
      <c r="AD317" s="39"/>
      <c r="AE317" s="39"/>
      <c r="AR317" s="230" t="s">
        <v>168</v>
      </c>
      <c r="AT317" s="230" t="s">
        <v>163</v>
      </c>
      <c r="AU317" s="230" t="s">
        <v>161</v>
      </c>
      <c r="AY317" s="18" t="s">
        <v>160</v>
      </c>
      <c r="BE317" s="231">
        <f>IF(N317="základní",J317,0)</f>
        <v>0</v>
      </c>
      <c r="BF317" s="231">
        <f>IF(N317="snížená",J317,0)</f>
        <v>0</v>
      </c>
      <c r="BG317" s="231">
        <f>IF(N317="zákl. přenesená",J317,0)</f>
        <v>0</v>
      </c>
      <c r="BH317" s="231">
        <f>IF(N317="sníž. přenesená",J317,0)</f>
        <v>0</v>
      </c>
      <c r="BI317" s="231">
        <f>IF(N317="nulová",J317,0)</f>
        <v>0</v>
      </c>
      <c r="BJ317" s="18" t="s">
        <v>81</v>
      </c>
      <c r="BK317" s="231">
        <f>ROUND(I317*H317,2)</f>
        <v>0</v>
      </c>
      <c r="BL317" s="18" t="s">
        <v>168</v>
      </c>
      <c r="BM317" s="230" t="s">
        <v>368</v>
      </c>
    </row>
    <row r="318" s="2" customFormat="1">
      <c r="A318" s="39"/>
      <c r="B318" s="40"/>
      <c r="C318" s="41"/>
      <c r="D318" s="232" t="s">
        <v>170</v>
      </c>
      <c r="E318" s="41"/>
      <c r="F318" s="233" t="s">
        <v>369</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170</v>
      </c>
      <c r="AU318" s="18" t="s">
        <v>161</v>
      </c>
    </row>
    <row r="319" s="2" customFormat="1">
      <c r="A319" s="39"/>
      <c r="B319" s="40"/>
      <c r="C319" s="41"/>
      <c r="D319" s="232" t="s">
        <v>292</v>
      </c>
      <c r="E319" s="41"/>
      <c r="F319" s="280" t="s">
        <v>370</v>
      </c>
      <c r="G319" s="41"/>
      <c r="H319" s="41"/>
      <c r="I319" s="234"/>
      <c r="J319" s="41"/>
      <c r="K319" s="41"/>
      <c r="L319" s="45"/>
      <c r="M319" s="235"/>
      <c r="N319" s="236"/>
      <c r="O319" s="92"/>
      <c r="P319" s="92"/>
      <c r="Q319" s="92"/>
      <c r="R319" s="92"/>
      <c r="S319" s="92"/>
      <c r="T319" s="93"/>
      <c r="U319" s="39"/>
      <c r="V319" s="39"/>
      <c r="W319" s="39"/>
      <c r="X319" s="39"/>
      <c r="Y319" s="39"/>
      <c r="Z319" s="39"/>
      <c r="AA319" s="39"/>
      <c r="AB319" s="39"/>
      <c r="AC319" s="39"/>
      <c r="AD319" s="39"/>
      <c r="AE319" s="39"/>
      <c r="AT319" s="18" t="s">
        <v>292</v>
      </c>
      <c r="AU319" s="18" t="s">
        <v>161</v>
      </c>
    </row>
    <row r="320" s="12" customFormat="1" ht="20.88" customHeight="1">
      <c r="A320" s="12"/>
      <c r="B320" s="203"/>
      <c r="C320" s="204"/>
      <c r="D320" s="205" t="s">
        <v>72</v>
      </c>
      <c r="E320" s="217" t="s">
        <v>371</v>
      </c>
      <c r="F320" s="217" t="s">
        <v>372</v>
      </c>
      <c r="G320" s="204"/>
      <c r="H320" s="204"/>
      <c r="I320" s="207"/>
      <c r="J320" s="218">
        <f>BK320</f>
        <v>0</v>
      </c>
      <c r="K320" s="204"/>
      <c r="L320" s="209"/>
      <c r="M320" s="210"/>
      <c r="N320" s="211"/>
      <c r="O320" s="211"/>
      <c r="P320" s="212">
        <f>SUM(P321:P357)</f>
        <v>0</v>
      </c>
      <c r="Q320" s="211"/>
      <c r="R320" s="212">
        <f>SUM(R321:R357)</f>
        <v>10.660739191473901</v>
      </c>
      <c r="S320" s="211"/>
      <c r="T320" s="213">
        <f>SUM(T321:T357)</f>
        <v>0</v>
      </c>
      <c r="U320" s="12"/>
      <c r="V320" s="12"/>
      <c r="W320" s="12"/>
      <c r="X320" s="12"/>
      <c r="Y320" s="12"/>
      <c r="Z320" s="12"/>
      <c r="AA320" s="12"/>
      <c r="AB320" s="12"/>
      <c r="AC320" s="12"/>
      <c r="AD320" s="12"/>
      <c r="AE320" s="12"/>
      <c r="AR320" s="214" t="s">
        <v>81</v>
      </c>
      <c r="AT320" s="215" t="s">
        <v>72</v>
      </c>
      <c r="AU320" s="215" t="s">
        <v>83</v>
      </c>
      <c r="AY320" s="214" t="s">
        <v>160</v>
      </c>
      <c r="BK320" s="216">
        <f>SUM(BK321:BK357)</f>
        <v>0</v>
      </c>
    </row>
    <row r="321" s="2" customFormat="1" ht="21.75" customHeight="1">
      <c r="A321" s="39"/>
      <c r="B321" s="40"/>
      <c r="C321" s="219" t="s">
        <v>373</v>
      </c>
      <c r="D321" s="219" t="s">
        <v>163</v>
      </c>
      <c r="E321" s="220" t="s">
        <v>374</v>
      </c>
      <c r="F321" s="221" t="s">
        <v>375</v>
      </c>
      <c r="G321" s="222" t="s">
        <v>262</v>
      </c>
      <c r="H321" s="223">
        <v>3.4089999999999998</v>
      </c>
      <c r="I321" s="224"/>
      <c r="J321" s="225">
        <f>ROUND(I321*H321,2)</f>
        <v>0</v>
      </c>
      <c r="K321" s="221" t="s">
        <v>167</v>
      </c>
      <c r="L321" s="45"/>
      <c r="M321" s="226" t="s">
        <v>1</v>
      </c>
      <c r="N321" s="227" t="s">
        <v>38</v>
      </c>
      <c r="O321" s="92"/>
      <c r="P321" s="228">
        <f>O321*H321</f>
        <v>0</v>
      </c>
      <c r="Q321" s="228">
        <v>2.50194574</v>
      </c>
      <c r="R321" s="228">
        <f>Q321*H321</f>
        <v>8.5291330276600004</v>
      </c>
      <c r="S321" s="228">
        <v>0</v>
      </c>
      <c r="T321" s="229">
        <f>S321*H321</f>
        <v>0</v>
      </c>
      <c r="U321" s="39"/>
      <c r="V321" s="39"/>
      <c r="W321" s="39"/>
      <c r="X321" s="39"/>
      <c r="Y321" s="39"/>
      <c r="Z321" s="39"/>
      <c r="AA321" s="39"/>
      <c r="AB321" s="39"/>
      <c r="AC321" s="39"/>
      <c r="AD321" s="39"/>
      <c r="AE321" s="39"/>
      <c r="AR321" s="230" t="s">
        <v>168</v>
      </c>
      <c r="AT321" s="230" t="s">
        <v>163</v>
      </c>
      <c r="AU321" s="230" t="s">
        <v>161</v>
      </c>
      <c r="AY321" s="18" t="s">
        <v>160</v>
      </c>
      <c r="BE321" s="231">
        <f>IF(N321="základní",J321,0)</f>
        <v>0</v>
      </c>
      <c r="BF321" s="231">
        <f>IF(N321="snížená",J321,0)</f>
        <v>0</v>
      </c>
      <c r="BG321" s="231">
        <f>IF(N321="zákl. přenesená",J321,0)</f>
        <v>0</v>
      </c>
      <c r="BH321" s="231">
        <f>IF(N321="sníž. přenesená",J321,0)</f>
        <v>0</v>
      </c>
      <c r="BI321" s="231">
        <f>IF(N321="nulová",J321,0)</f>
        <v>0</v>
      </c>
      <c r="BJ321" s="18" t="s">
        <v>81</v>
      </c>
      <c r="BK321" s="231">
        <f>ROUND(I321*H321,2)</f>
        <v>0</v>
      </c>
      <c r="BL321" s="18" t="s">
        <v>168</v>
      </c>
      <c r="BM321" s="230" t="s">
        <v>376</v>
      </c>
    </row>
    <row r="322" s="2" customFormat="1">
      <c r="A322" s="39"/>
      <c r="B322" s="40"/>
      <c r="C322" s="41"/>
      <c r="D322" s="232" t="s">
        <v>170</v>
      </c>
      <c r="E322" s="41"/>
      <c r="F322" s="233" t="s">
        <v>377</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170</v>
      </c>
      <c r="AU322" s="18" t="s">
        <v>161</v>
      </c>
    </row>
    <row r="323" s="13" customFormat="1">
      <c r="A323" s="13"/>
      <c r="B323" s="237"/>
      <c r="C323" s="238"/>
      <c r="D323" s="232" t="s">
        <v>172</v>
      </c>
      <c r="E323" s="239" t="s">
        <v>1</v>
      </c>
      <c r="F323" s="240" t="s">
        <v>378</v>
      </c>
      <c r="G323" s="238"/>
      <c r="H323" s="239" t="s">
        <v>1</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172</v>
      </c>
      <c r="AU323" s="246" t="s">
        <v>161</v>
      </c>
      <c r="AV323" s="13" t="s">
        <v>81</v>
      </c>
      <c r="AW323" s="13" t="s">
        <v>30</v>
      </c>
      <c r="AX323" s="13" t="s">
        <v>73</v>
      </c>
      <c r="AY323" s="246" t="s">
        <v>160</v>
      </c>
    </row>
    <row r="324" s="13" customFormat="1">
      <c r="A324" s="13"/>
      <c r="B324" s="237"/>
      <c r="C324" s="238"/>
      <c r="D324" s="232" t="s">
        <v>172</v>
      </c>
      <c r="E324" s="239" t="s">
        <v>1</v>
      </c>
      <c r="F324" s="240" t="s">
        <v>379</v>
      </c>
      <c r="G324" s="238"/>
      <c r="H324" s="239" t="s">
        <v>1</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172</v>
      </c>
      <c r="AU324" s="246" t="s">
        <v>161</v>
      </c>
      <c r="AV324" s="13" t="s">
        <v>81</v>
      </c>
      <c r="AW324" s="13" t="s">
        <v>30</v>
      </c>
      <c r="AX324" s="13" t="s">
        <v>73</v>
      </c>
      <c r="AY324" s="246" t="s">
        <v>160</v>
      </c>
    </row>
    <row r="325" s="14" customFormat="1">
      <c r="A325" s="14"/>
      <c r="B325" s="247"/>
      <c r="C325" s="248"/>
      <c r="D325" s="232" t="s">
        <v>172</v>
      </c>
      <c r="E325" s="249" t="s">
        <v>1</v>
      </c>
      <c r="F325" s="250" t="s">
        <v>380</v>
      </c>
      <c r="G325" s="248"/>
      <c r="H325" s="251">
        <v>1.143</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172</v>
      </c>
      <c r="AU325" s="257" t="s">
        <v>161</v>
      </c>
      <c r="AV325" s="14" t="s">
        <v>83</v>
      </c>
      <c r="AW325" s="14" t="s">
        <v>30</v>
      </c>
      <c r="AX325" s="14" t="s">
        <v>73</v>
      </c>
      <c r="AY325" s="257" t="s">
        <v>160</v>
      </c>
    </row>
    <row r="326" s="13" customFormat="1">
      <c r="A326" s="13"/>
      <c r="B326" s="237"/>
      <c r="C326" s="238"/>
      <c r="D326" s="232" t="s">
        <v>172</v>
      </c>
      <c r="E326" s="239" t="s">
        <v>1</v>
      </c>
      <c r="F326" s="240" t="s">
        <v>381</v>
      </c>
      <c r="G326" s="238"/>
      <c r="H326" s="239" t="s">
        <v>1</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172</v>
      </c>
      <c r="AU326" s="246" t="s">
        <v>161</v>
      </c>
      <c r="AV326" s="13" t="s">
        <v>81</v>
      </c>
      <c r="AW326" s="13" t="s">
        <v>30</v>
      </c>
      <c r="AX326" s="13" t="s">
        <v>73</v>
      </c>
      <c r="AY326" s="246" t="s">
        <v>160</v>
      </c>
    </row>
    <row r="327" s="14" customFormat="1">
      <c r="A327" s="14"/>
      <c r="B327" s="247"/>
      <c r="C327" s="248"/>
      <c r="D327" s="232" t="s">
        <v>172</v>
      </c>
      <c r="E327" s="249" t="s">
        <v>1</v>
      </c>
      <c r="F327" s="250" t="s">
        <v>382</v>
      </c>
      <c r="G327" s="248"/>
      <c r="H327" s="251">
        <v>1.23</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172</v>
      </c>
      <c r="AU327" s="257" t="s">
        <v>161</v>
      </c>
      <c r="AV327" s="14" t="s">
        <v>83</v>
      </c>
      <c r="AW327" s="14" t="s">
        <v>30</v>
      </c>
      <c r="AX327" s="14" t="s">
        <v>73</v>
      </c>
      <c r="AY327" s="257" t="s">
        <v>160</v>
      </c>
    </row>
    <row r="328" s="13" customFormat="1">
      <c r="A328" s="13"/>
      <c r="B328" s="237"/>
      <c r="C328" s="238"/>
      <c r="D328" s="232" t="s">
        <v>172</v>
      </c>
      <c r="E328" s="239" t="s">
        <v>1</v>
      </c>
      <c r="F328" s="240" t="s">
        <v>383</v>
      </c>
      <c r="G328" s="238"/>
      <c r="H328" s="239" t="s">
        <v>1</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172</v>
      </c>
      <c r="AU328" s="246" t="s">
        <v>161</v>
      </c>
      <c r="AV328" s="13" t="s">
        <v>81</v>
      </c>
      <c r="AW328" s="13" t="s">
        <v>30</v>
      </c>
      <c r="AX328" s="13" t="s">
        <v>73</v>
      </c>
      <c r="AY328" s="246" t="s">
        <v>160</v>
      </c>
    </row>
    <row r="329" s="14" customFormat="1">
      <c r="A329" s="14"/>
      <c r="B329" s="247"/>
      <c r="C329" s="248"/>
      <c r="D329" s="232" t="s">
        <v>172</v>
      </c>
      <c r="E329" s="249" t="s">
        <v>1</v>
      </c>
      <c r="F329" s="250" t="s">
        <v>384</v>
      </c>
      <c r="G329" s="248"/>
      <c r="H329" s="251">
        <v>1.022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172</v>
      </c>
      <c r="AU329" s="257" t="s">
        <v>161</v>
      </c>
      <c r="AV329" s="14" t="s">
        <v>83</v>
      </c>
      <c r="AW329" s="14" t="s">
        <v>30</v>
      </c>
      <c r="AX329" s="14" t="s">
        <v>73</v>
      </c>
      <c r="AY329" s="257" t="s">
        <v>160</v>
      </c>
    </row>
    <row r="330" s="14" customFormat="1">
      <c r="A330" s="14"/>
      <c r="B330" s="247"/>
      <c r="C330" s="248"/>
      <c r="D330" s="232" t="s">
        <v>172</v>
      </c>
      <c r="E330" s="249" t="s">
        <v>1</v>
      </c>
      <c r="F330" s="250" t="s">
        <v>385</v>
      </c>
      <c r="G330" s="248"/>
      <c r="H330" s="251">
        <v>0.014</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172</v>
      </c>
      <c r="AU330" s="257" t="s">
        <v>161</v>
      </c>
      <c r="AV330" s="14" t="s">
        <v>83</v>
      </c>
      <c r="AW330" s="14" t="s">
        <v>30</v>
      </c>
      <c r="AX330" s="14" t="s">
        <v>73</v>
      </c>
      <c r="AY330" s="257" t="s">
        <v>160</v>
      </c>
    </row>
    <row r="331" s="16" customFormat="1">
      <c r="A331" s="16"/>
      <c r="B331" s="269"/>
      <c r="C331" s="270"/>
      <c r="D331" s="232" t="s">
        <v>172</v>
      </c>
      <c r="E331" s="271" t="s">
        <v>1</v>
      </c>
      <c r="F331" s="272" t="s">
        <v>182</v>
      </c>
      <c r="G331" s="270"/>
      <c r="H331" s="273">
        <v>3.4089999999999998</v>
      </c>
      <c r="I331" s="274"/>
      <c r="J331" s="270"/>
      <c r="K331" s="270"/>
      <c r="L331" s="275"/>
      <c r="M331" s="276"/>
      <c r="N331" s="277"/>
      <c r="O331" s="277"/>
      <c r="P331" s="277"/>
      <c r="Q331" s="277"/>
      <c r="R331" s="277"/>
      <c r="S331" s="277"/>
      <c r="T331" s="278"/>
      <c r="U331" s="16"/>
      <c r="V331" s="16"/>
      <c r="W331" s="16"/>
      <c r="X331" s="16"/>
      <c r="Y331" s="16"/>
      <c r="Z331" s="16"/>
      <c r="AA331" s="16"/>
      <c r="AB331" s="16"/>
      <c r="AC331" s="16"/>
      <c r="AD331" s="16"/>
      <c r="AE331" s="16"/>
      <c r="AT331" s="279" t="s">
        <v>172</v>
      </c>
      <c r="AU331" s="279" t="s">
        <v>161</v>
      </c>
      <c r="AV331" s="16" t="s">
        <v>168</v>
      </c>
      <c r="AW331" s="16" t="s">
        <v>30</v>
      </c>
      <c r="AX331" s="16" t="s">
        <v>81</v>
      </c>
      <c r="AY331" s="279" t="s">
        <v>160</v>
      </c>
    </row>
    <row r="332" s="2" customFormat="1" ht="24.15" customHeight="1">
      <c r="A332" s="39"/>
      <c r="B332" s="40"/>
      <c r="C332" s="219" t="s">
        <v>386</v>
      </c>
      <c r="D332" s="219" t="s">
        <v>163</v>
      </c>
      <c r="E332" s="220" t="s">
        <v>387</v>
      </c>
      <c r="F332" s="221" t="s">
        <v>388</v>
      </c>
      <c r="G332" s="222" t="s">
        <v>227</v>
      </c>
      <c r="H332" s="223">
        <v>1.788</v>
      </c>
      <c r="I332" s="224"/>
      <c r="J332" s="225">
        <f>ROUND(I332*H332,2)</f>
        <v>0</v>
      </c>
      <c r="K332" s="221" t="s">
        <v>167</v>
      </c>
      <c r="L332" s="45"/>
      <c r="M332" s="226" t="s">
        <v>1</v>
      </c>
      <c r="N332" s="227" t="s">
        <v>38</v>
      </c>
      <c r="O332" s="92"/>
      <c r="P332" s="228">
        <f>O332*H332</f>
        <v>0</v>
      </c>
      <c r="Q332" s="228">
        <v>1.0492724</v>
      </c>
      <c r="R332" s="228">
        <f>Q332*H332</f>
        <v>1.8760990512</v>
      </c>
      <c r="S332" s="228">
        <v>0</v>
      </c>
      <c r="T332" s="229">
        <f>S332*H332</f>
        <v>0</v>
      </c>
      <c r="U332" s="39"/>
      <c r="V332" s="39"/>
      <c r="W332" s="39"/>
      <c r="X332" s="39"/>
      <c r="Y332" s="39"/>
      <c r="Z332" s="39"/>
      <c r="AA332" s="39"/>
      <c r="AB332" s="39"/>
      <c r="AC332" s="39"/>
      <c r="AD332" s="39"/>
      <c r="AE332" s="39"/>
      <c r="AR332" s="230" t="s">
        <v>168</v>
      </c>
      <c r="AT332" s="230" t="s">
        <v>163</v>
      </c>
      <c r="AU332" s="230" t="s">
        <v>161</v>
      </c>
      <c r="AY332" s="18" t="s">
        <v>160</v>
      </c>
      <c r="BE332" s="231">
        <f>IF(N332="základní",J332,0)</f>
        <v>0</v>
      </c>
      <c r="BF332" s="231">
        <f>IF(N332="snížená",J332,0)</f>
        <v>0</v>
      </c>
      <c r="BG332" s="231">
        <f>IF(N332="zákl. přenesená",J332,0)</f>
        <v>0</v>
      </c>
      <c r="BH332" s="231">
        <f>IF(N332="sníž. přenesená",J332,0)</f>
        <v>0</v>
      </c>
      <c r="BI332" s="231">
        <f>IF(N332="nulová",J332,0)</f>
        <v>0</v>
      </c>
      <c r="BJ332" s="18" t="s">
        <v>81</v>
      </c>
      <c r="BK332" s="231">
        <f>ROUND(I332*H332,2)</f>
        <v>0</v>
      </c>
      <c r="BL332" s="18" t="s">
        <v>168</v>
      </c>
      <c r="BM332" s="230" t="s">
        <v>389</v>
      </c>
    </row>
    <row r="333" s="2" customFormat="1">
      <c r="A333" s="39"/>
      <c r="B333" s="40"/>
      <c r="C333" s="41"/>
      <c r="D333" s="232" t="s">
        <v>170</v>
      </c>
      <c r="E333" s="41"/>
      <c r="F333" s="233" t="s">
        <v>390</v>
      </c>
      <c r="G333" s="41"/>
      <c r="H333" s="41"/>
      <c r="I333" s="234"/>
      <c r="J333" s="41"/>
      <c r="K333" s="41"/>
      <c r="L333" s="45"/>
      <c r="M333" s="235"/>
      <c r="N333" s="236"/>
      <c r="O333" s="92"/>
      <c r="P333" s="92"/>
      <c r="Q333" s="92"/>
      <c r="R333" s="92"/>
      <c r="S333" s="92"/>
      <c r="T333" s="93"/>
      <c r="U333" s="39"/>
      <c r="V333" s="39"/>
      <c r="W333" s="39"/>
      <c r="X333" s="39"/>
      <c r="Y333" s="39"/>
      <c r="Z333" s="39"/>
      <c r="AA333" s="39"/>
      <c r="AB333" s="39"/>
      <c r="AC333" s="39"/>
      <c r="AD333" s="39"/>
      <c r="AE333" s="39"/>
      <c r="AT333" s="18" t="s">
        <v>170</v>
      </c>
      <c r="AU333" s="18" t="s">
        <v>161</v>
      </c>
    </row>
    <row r="334" s="13" customFormat="1">
      <c r="A334" s="13"/>
      <c r="B334" s="237"/>
      <c r="C334" s="238"/>
      <c r="D334" s="232" t="s">
        <v>172</v>
      </c>
      <c r="E334" s="239" t="s">
        <v>1</v>
      </c>
      <c r="F334" s="240" t="s">
        <v>391</v>
      </c>
      <c r="G334" s="238"/>
      <c r="H334" s="239" t="s">
        <v>1</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172</v>
      </c>
      <c r="AU334" s="246" t="s">
        <v>161</v>
      </c>
      <c r="AV334" s="13" t="s">
        <v>81</v>
      </c>
      <c r="AW334" s="13" t="s">
        <v>30</v>
      </c>
      <c r="AX334" s="13" t="s">
        <v>73</v>
      </c>
      <c r="AY334" s="246" t="s">
        <v>160</v>
      </c>
    </row>
    <row r="335" s="14" customFormat="1">
      <c r="A335" s="14"/>
      <c r="B335" s="247"/>
      <c r="C335" s="248"/>
      <c r="D335" s="232" t="s">
        <v>172</v>
      </c>
      <c r="E335" s="249" t="s">
        <v>1</v>
      </c>
      <c r="F335" s="250" t="s">
        <v>392</v>
      </c>
      <c r="G335" s="248"/>
      <c r="H335" s="251">
        <v>1.788</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172</v>
      </c>
      <c r="AU335" s="257" t="s">
        <v>161</v>
      </c>
      <c r="AV335" s="14" t="s">
        <v>83</v>
      </c>
      <c r="AW335" s="14" t="s">
        <v>30</v>
      </c>
      <c r="AX335" s="14" t="s">
        <v>81</v>
      </c>
      <c r="AY335" s="257" t="s">
        <v>160</v>
      </c>
    </row>
    <row r="336" s="2" customFormat="1" ht="24.15" customHeight="1">
      <c r="A336" s="39"/>
      <c r="B336" s="40"/>
      <c r="C336" s="219" t="s">
        <v>393</v>
      </c>
      <c r="D336" s="219" t="s">
        <v>163</v>
      </c>
      <c r="E336" s="220" t="s">
        <v>394</v>
      </c>
      <c r="F336" s="221" t="s">
        <v>395</v>
      </c>
      <c r="G336" s="222" t="s">
        <v>227</v>
      </c>
      <c r="H336" s="223">
        <v>0.047</v>
      </c>
      <c r="I336" s="224"/>
      <c r="J336" s="225">
        <f>ROUND(I336*H336,2)</f>
        <v>0</v>
      </c>
      <c r="K336" s="221" t="s">
        <v>167</v>
      </c>
      <c r="L336" s="45"/>
      <c r="M336" s="226" t="s">
        <v>1</v>
      </c>
      <c r="N336" s="227" t="s">
        <v>38</v>
      </c>
      <c r="O336" s="92"/>
      <c r="P336" s="228">
        <f>O336*H336</f>
        <v>0</v>
      </c>
      <c r="Q336" s="228">
        <v>1.0627727797</v>
      </c>
      <c r="R336" s="228">
        <f>Q336*H336</f>
        <v>0.0499503206459</v>
      </c>
      <c r="S336" s="228">
        <v>0</v>
      </c>
      <c r="T336" s="229">
        <f>S336*H336</f>
        <v>0</v>
      </c>
      <c r="U336" s="39"/>
      <c r="V336" s="39"/>
      <c r="W336" s="39"/>
      <c r="X336" s="39"/>
      <c r="Y336" s="39"/>
      <c r="Z336" s="39"/>
      <c r="AA336" s="39"/>
      <c r="AB336" s="39"/>
      <c r="AC336" s="39"/>
      <c r="AD336" s="39"/>
      <c r="AE336" s="39"/>
      <c r="AR336" s="230" t="s">
        <v>168</v>
      </c>
      <c r="AT336" s="230" t="s">
        <v>163</v>
      </c>
      <c r="AU336" s="230" t="s">
        <v>161</v>
      </c>
      <c r="AY336" s="18" t="s">
        <v>160</v>
      </c>
      <c r="BE336" s="231">
        <f>IF(N336="základní",J336,0)</f>
        <v>0</v>
      </c>
      <c r="BF336" s="231">
        <f>IF(N336="snížená",J336,0)</f>
        <v>0</v>
      </c>
      <c r="BG336" s="231">
        <f>IF(N336="zákl. přenesená",J336,0)</f>
        <v>0</v>
      </c>
      <c r="BH336" s="231">
        <f>IF(N336="sníž. přenesená",J336,0)</f>
        <v>0</v>
      </c>
      <c r="BI336" s="231">
        <f>IF(N336="nulová",J336,0)</f>
        <v>0</v>
      </c>
      <c r="BJ336" s="18" t="s">
        <v>81</v>
      </c>
      <c r="BK336" s="231">
        <f>ROUND(I336*H336,2)</f>
        <v>0</v>
      </c>
      <c r="BL336" s="18" t="s">
        <v>168</v>
      </c>
      <c r="BM336" s="230" t="s">
        <v>396</v>
      </c>
    </row>
    <row r="337" s="2" customFormat="1">
      <c r="A337" s="39"/>
      <c r="B337" s="40"/>
      <c r="C337" s="41"/>
      <c r="D337" s="232" t="s">
        <v>170</v>
      </c>
      <c r="E337" s="41"/>
      <c r="F337" s="233" t="s">
        <v>397</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170</v>
      </c>
      <c r="AU337" s="18" t="s">
        <v>161</v>
      </c>
    </row>
    <row r="338" s="13" customFormat="1">
      <c r="A338" s="13"/>
      <c r="B338" s="237"/>
      <c r="C338" s="238"/>
      <c r="D338" s="232" t="s">
        <v>172</v>
      </c>
      <c r="E338" s="239" t="s">
        <v>1</v>
      </c>
      <c r="F338" s="240" t="s">
        <v>391</v>
      </c>
      <c r="G338" s="238"/>
      <c r="H338" s="239" t="s">
        <v>1</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172</v>
      </c>
      <c r="AU338" s="246" t="s">
        <v>161</v>
      </c>
      <c r="AV338" s="13" t="s">
        <v>81</v>
      </c>
      <c r="AW338" s="13" t="s">
        <v>30</v>
      </c>
      <c r="AX338" s="13" t="s">
        <v>73</v>
      </c>
      <c r="AY338" s="246" t="s">
        <v>160</v>
      </c>
    </row>
    <row r="339" s="14" customFormat="1">
      <c r="A339" s="14"/>
      <c r="B339" s="247"/>
      <c r="C339" s="248"/>
      <c r="D339" s="232" t="s">
        <v>172</v>
      </c>
      <c r="E339" s="249" t="s">
        <v>1</v>
      </c>
      <c r="F339" s="250" t="s">
        <v>398</v>
      </c>
      <c r="G339" s="248"/>
      <c r="H339" s="251">
        <v>0.047</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172</v>
      </c>
      <c r="AU339" s="257" t="s">
        <v>161</v>
      </c>
      <c r="AV339" s="14" t="s">
        <v>83</v>
      </c>
      <c r="AW339" s="14" t="s">
        <v>30</v>
      </c>
      <c r="AX339" s="14" t="s">
        <v>81</v>
      </c>
      <c r="AY339" s="257" t="s">
        <v>160</v>
      </c>
    </row>
    <row r="340" s="2" customFormat="1" ht="24.15" customHeight="1">
      <c r="A340" s="39"/>
      <c r="B340" s="40"/>
      <c r="C340" s="219" t="s">
        <v>399</v>
      </c>
      <c r="D340" s="219" t="s">
        <v>163</v>
      </c>
      <c r="E340" s="220" t="s">
        <v>400</v>
      </c>
      <c r="F340" s="221" t="s">
        <v>401</v>
      </c>
      <c r="G340" s="222" t="s">
        <v>166</v>
      </c>
      <c r="H340" s="223">
        <v>16.027999999999999</v>
      </c>
      <c r="I340" s="224"/>
      <c r="J340" s="225">
        <f>ROUND(I340*H340,2)</f>
        <v>0</v>
      </c>
      <c r="K340" s="221" t="s">
        <v>167</v>
      </c>
      <c r="L340" s="45"/>
      <c r="M340" s="226" t="s">
        <v>1</v>
      </c>
      <c r="N340" s="227" t="s">
        <v>38</v>
      </c>
      <c r="O340" s="92"/>
      <c r="P340" s="228">
        <f>O340*H340</f>
        <v>0</v>
      </c>
      <c r="Q340" s="228">
        <v>0.012824856000000001</v>
      </c>
      <c r="R340" s="228">
        <f>Q340*H340</f>
        <v>0.205556791968</v>
      </c>
      <c r="S340" s="228">
        <v>0</v>
      </c>
      <c r="T340" s="229">
        <f>S340*H340</f>
        <v>0</v>
      </c>
      <c r="U340" s="39"/>
      <c r="V340" s="39"/>
      <c r="W340" s="39"/>
      <c r="X340" s="39"/>
      <c r="Y340" s="39"/>
      <c r="Z340" s="39"/>
      <c r="AA340" s="39"/>
      <c r="AB340" s="39"/>
      <c r="AC340" s="39"/>
      <c r="AD340" s="39"/>
      <c r="AE340" s="39"/>
      <c r="AR340" s="230" t="s">
        <v>168</v>
      </c>
      <c r="AT340" s="230" t="s">
        <v>163</v>
      </c>
      <c r="AU340" s="230" t="s">
        <v>161</v>
      </c>
      <c r="AY340" s="18" t="s">
        <v>160</v>
      </c>
      <c r="BE340" s="231">
        <f>IF(N340="základní",J340,0)</f>
        <v>0</v>
      </c>
      <c r="BF340" s="231">
        <f>IF(N340="snížená",J340,0)</f>
        <v>0</v>
      </c>
      <c r="BG340" s="231">
        <f>IF(N340="zákl. přenesená",J340,0)</f>
        <v>0</v>
      </c>
      <c r="BH340" s="231">
        <f>IF(N340="sníž. přenesená",J340,0)</f>
        <v>0</v>
      </c>
      <c r="BI340" s="231">
        <f>IF(N340="nulová",J340,0)</f>
        <v>0</v>
      </c>
      <c r="BJ340" s="18" t="s">
        <v>81</v>
      </c>
      <c r="BK340" s="231">
        <f>ROUND(I340*H340,2)</f>
        <v>0</v>
      </c>
      <c r="BL340" s="18" t="s">
        <v>168</v>
      </c>
      <c r="BM340" s="230" t="s">
        <v>402</v>
      </c>
    </row>
    <row r="341" s="2" customFormat="1">
      <c r="A341" s="39"/>
      <c r="B341" s="40"/>
      <c r="C341" s="41"/>
      <c r="D341" s="232" t="s">
        <v>170</v>
      </c>
      <c r="E341" s="41"/>
      <c r="F341" s="233" t="s">
        <v>403</v>
      </c>
      <c r="G341" s="41"/>
      <c r="H341" s="41"/>
      <c r="I341" s="234"/>
      <c r="J341" s="41"/>
      <c r="K341" s="41"/>
      <c r="L341" s="45"/>
      <c r="M341" s="235"/>
      <c r="N341" s="236"/>
      <c r="O341" s="92"/>
      <c r="P341" s="92"/>
      <c r="Q341" s="92"/>
      <c r="R341" s="92"/>
      <c r="S341" s="92"/>
      <c r="T341" s="93"/>
      <c r="U341" s="39"/>
      <c r="V341" s="39"/>
      <c r="W341" s="39"/>
      <c r="X341" s="39"/>
      <c r="Y341" s="39"/>
      <c r="Z341" s="39"/>
      <c r="AA341" s="39"/>
      <c r="AB341" s="39"/>
      <c r="AC341" s="39"/>
      <c r="AD341" s="39"/>
      <c r="AE341" s="39"/>
      <c r="AT341" s="18" t="s">
        <v>170</v>
      </c>
      <c r="AU341" s="18" t="s">
        <v>161</v>
      </c>
    </row>
    <row r="342" s="13" customFormat="1">
      <c r="A342" s="13"/>
      <c r="B342" s="237"/>
      <c r="C342" s="238"/>
      <c r="D342" s="232" t="s">
        <v>172</v>
      </c>
      <c r="E342" s="239" t="s">
        <v>1</v>
      </c>
      <c r="F342" s="240" t="s">
        <v>404</v>
      </c>
      <c r="G342" s="238"/>
      <c r="H342" s="239" t="s">
        <v>1</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172</v>
      </c>
      <c r="AU342" s="246" t="s">
        <v>161</v>
      </c>
      <c r="AV342" s="13" t="s">
        <v>81</v>
      </c>
      <c r="AW342" s="13" t="s">
        <v>30</v>
      </c>
      <c r="AX342" s="13" t="s">
        <v>73</v>
      </c>
      <c r="AY342" s="246" t="s">
        <v>160</v>
      </c>
    </row>
    <row r="343" s="13" customFormat="1">
      <c r="A343" s="13"/>
      <c r="B343" s="237"/>
      <c r="C343" s="238"/>
      <c r="D343" s="232" t="s">
        <v>172</v>
      </c>
      <c r="E343" s="239" t="s">
        <v>1</v>
      </c>
      <c r="F343" s="240" t="s">
        <v>379</v>
      </c>
      <c r="G343" s="238"/>
      <c r="H343" s="239" t="s">
        <v>1</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172</v>
      </c>
      <c r="AU343" s="246" t="s">
        <v>161</v>
      </c>
      <c r="AV343" s="13" t="s">
        <v>81</v>
      </c>
      <c r="AW343" s="13" t="s">
        <v>30</v>
      </c>
      <c r="AX343" s="13" t="s">
        <v>73</v>
      </c>
      <c r="AY343" s="246" t="s">
        <v>160</v>
      </c>
    </row>
    <row r="344" s="14" customFormat="1">
      <c r="A344" s="14"/>
      <c r="B344" s="247"/>
      <c r="C344" s="248"/>
      <c r="D344" s="232" t="s">
        <v>172</v>
      </c>
      <c r="E344" s="249" t="s">
        <v>1</v>
      </c>
      <c r="F344" s="250" t="s">
        <v>405</v>
      </c>
      <c r="G344" s="248"/>
      <c r="H344" s="251">
        <v>0.5</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172</v>
      </c>
      <c r="AU344" s="257" t="s">
        <v>161</v>
      </c>
      <c r="AV344" s="14" t="s">
        <v>83</v>
      </c>
      <c r="AW344" s="14" t="s">
        <v>30</v>
      </c>
      <c r="AX344" s="14" t="s">
        <v>73</v>
      </c>
      <c r="AY344" s="257" t="s">
        <v>160</v>
      </c>
    </row>
    <row r="345" s="14" customFormat="1">
      <c r="A345" s="14"/>
      <c r="B345" s="247"/>
      <c r="C345" s="248"/>
      <c r="D345" s="232" t="s">
        <v>172</v>
      </c>
      <c r="E345" s="249" t="s">
        <v>1</v>
      </c>
      <c r="F345" s="250" t="s">
        <v>406</v>
      </c>
      <c r="G345" s="248"/>
      <c r="H345" s="251">
        <v>2.1320000000000001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172</v>
      </c>
      <c r="AU345" s="257" t="s">
        <v>161</v>
      </c>
      <c r="AV345" s="14" t="s">
        <v>83</v>
      </c>
      <c r="AW345" s="14" t="s">
        <v>30</v>
      </c>
      <c r="AX345" s="14" t="s">
        <v>73</v>
      </c>
      <c r="AY345" s="257" t="s">
        <v>160</v>
      </c>
    </row>
    <row r="346" s="14" customFormat="1">
      <c r="A346" s="14"/>
      <c r="B346" s="247"/>
      <c r="C346" s="248"/>
      <c r="D346" s="232" t="s">
        <v>172</v>
      </c>
      <c r="E346" s="249" t="s">
        <v>1</v>
      </c>
      <c r="F346" s="250" t="s">
        <v>407</v>
      </c>
      <c r="G346" s="248"/>
      <c r="H346" s="251">
        <v>2.6280000000000001</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172</v>
      </c>
      <c r="AU346" s="257" t="s">
        <v>161</v>
      </c>
      <c r="AV346" s="14" t="s">
        <v>83</v>
      </c>
      <c r="AW346" s="14" t="s">
        <v>30</v>
      </c>
      <c r="AX346" s="14" t="s">
        <v>73</v>
      </c>
      <c r="AY346" s="257" t="s">
        <v>160</v>
      </c>
    </row>
    <row r="347" s="13" customFormat="1">
      <c r="A347" s="13"/>
      <c r="B347" s="237"/>
      <c r="C347" s="238"/>
      <c r="D347" s="232" t="s">
        <v>172</v>
      </c>
      <c r="E347" s="239" t="s">
        <v>1</v>
      </c>
      <c r="F347" s="240" t="s">
        <v>381</v>
      </c>
      <c r="G347" s="238"/>
      <c r="H347" s="239" t="s">
        <v>1</v>
      </c>
      <c r="I347" s="241"/>
      <c r="J347" s="238"/>
      <c r="K347" s="238"/>
      <c r="L347" s="242"/>
      <c r="M347" s="243"/>
      <c r="N347" s="244"/>
      <c r="O347" s="244"/>
      <c r="P347" s="244"/>
      <c r="Q347" s="244"/>
      <c r="R347" s="244"/>
      <c r="S347" s="244"/>
      <c r="T347" s="245"/>
      <c r="U347" s="13"/>
      <c r="V347" s="13"/>
      <c r="W347" s="13"/>
      <c r="X347" s="13"/>
      <c r="Y347" s="13"/>
      <c r="Z347" s="13"/>
      <c r="AA347" s="13"/>
      <c r="AB347" s="13"/>
      <c r="AC347" s="13"/>
      <c r="AD347" s="13"/>
      <c r="AE347" s="13"/>
      <c r="AT347" s="246" t="s">
        <v>172</v>
      </c>
      <c r="AU347" s="246" t="s">
        <v>161</v>
      </c>
      <c r="AV347" s="13" t="s">
        <v>81</v>
      </c>
      <c r="AW347" s="13" t="s">
        <v>30</v>
      </c>
      <c r="AX347" s="13" t="s">
        <v>73</v>
      </c>
      <c r="AY347" s="246" t="s">
        <v>160</v>
      </c>
    </row>
    <row r="348" s="14" customFormat="1">
      <c r="A348" s="14"/>
      <c r="B348" s="247"/>
      <c r="C348" s="248"/>
      <c r="D348" s="232" t="s">
        <v>172</v>
      </c>
      <c r="E348" s="249" t="s">
        <v>1</v>
      </c>
      <c r="F348" s="250" t="s">
        <v>405</v>
      </c>
      <c r="G348" s="248"/>
      <c r="H348" s="251">
        <v>0.5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172</v>
      </c>
      <c r="AU348" s="257" t="s">
        <v>161</v>
      </c>
      <c r="AV348" s="14" t="s">
        <v>83</v>
      </c>
      <c r="AW348" s="14" t="s">
        <v>30</v>
      </c>
      <c r="AX348" s="14" t="s">
        <v>73</v>
      </c>
      <c r="AY348" s="257" t="s">
        <v>160</v>
      </c>
    </row>
    <row r="349" s="14" customFormat="1">
      <c r="A349" s="14"/>
      <c r="B349" s="247"/>
      <c r="C349" s="248"/>
      <c r="D349" s="232" t="s">
        <v>172</v>
      </c>
      <c r="E349" s="249" t="s">
        <v>1</v>
      </c>
      <c r="F349" s="250" t="s">
        <v>408</v>
      </c>
      <c r="G349" s="248"/>
      <c r="H349" s="251">
        <v>1.903</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172</v>
      </c>
      <c r="AU349" s="257" t="s">
        <v>161</v>
      </c>
      <c r="AV349" s="14" t="s">
        <v>83</v>
      </c>
      <c r="AW349" s="14" t="s">
        <v>30</v>
      </c>
      <c r="AX349" s="14" t="s">
        <v>73</v>
      </c>
      <c r="AY349" s="257" t="s">
        <v>160</v>
      </c>
    </row>
    <row r="350" s="14" customFormat="1">
      <c r="A350" s="14"/>
      <c r="B350" s="247"/>
      <c r="C350" s="248"/>
      <c r="D350" s="232" t="s">
        <v>172</v>
      </c>
      <c r="E350" s="249" t="s">
        <v>1</v>
      </c>
      <c r="F350" s="250" t="s">
        <v>407</v>
      </c>
      <c r="G350" s="248"/>
      <c r="H350" s="251">
        <v>2.6280000000000001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172</v>
      </c>
      <c r="AU350" s="257" t="s">
        <v>161</v>
      </c>
      <c r="AV350" s="14" t="s">
        <v>83</v>
      </c>
      <c r="AW350" s="14" t="s">
        <v>30</v>
      </c>
      <c r="AX350" s="14" t="s">
        <v>73</v>
      </c>
      <c r="AY350" s="257" t="s">
        <v>160</v>
      </c>
    </row>
    <row r="351" s="13" customFormat="1">
      <c r="A351" s="13"/>
      <c r="B351" s="237"/>
      <c r="C351" s="238"/>
      <c r="D351" s="232" t="s">
        <v>172</v>
      </c>
      <c r="E351" s="239" t="s">
        <v>1</v>
      </c>
      <c r="F351" s="240" t="s">
        <v>383</v>
      </c>
      <c r="G351" s="238"/>
      <c r="H351" s="239" t="s">
        <v>1</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172</v>
      </c>
      <c r="AU351" s="246" t="s">
        <v>161</v>
      </c>
      <c r="AV351" s="13" t="s">
        <v>81</v>
      </c>
      <c r="AW351" s="13" t="s">
        <v>30</v>
      </c>
      <c r="AX351" s="13" t="s">
        <v>73</v>
      </c>
      <c r="AY351" s="246" t="s">
        <v>160</v>
      </c>
    </row>
    <row r="352" s="14" customFormat="1">
      <c r="A352" s="14"/>
      <c r="B352" s="247"/>
      <c r="C352" s="248"/>
      <c r="D352" s="232" t="s">
        <v>172</v>
      </c>
      <c r="E352" s="249" t="s">
        <v>1</v>
      </c>
      <c r="F352" s="250" t="s">
        <v>409</v>
      </c>
      <c r="G352" s="248"/>
      <c r="H352" s="251">
        <v>0.69999999999999996</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172</v>
      </c>
      <c r="AU352" s="257" t="s">
        <v>161</v>
      </c>
      <c r="AV352" s="14" t="s">
        <v>83</v>
      </c>
      <c r="AW352" s="14" t="s">
        <v>30</v>
      </c>
      <c r="AX352" s="14" t="s">
        <v>73</v>
      </c>
      <c r="AY352" s="257" t="s">
        <v>160</v>
      </c>
    </row>
    <row r="353" s="14" customFormat="1">
      <c r="A353" s="14"/>
      <c r="B353" s="247"/>
      <c r="C353" s="248"/>
      <c r="D353" s="232" t="s">
        <v>172</v>
      </c>
      <c r="E353" s="249" t="s">
        <v>1</v>
      </c>
      <c r="F353" s="250" t="s">
        <v>410</v>
      </c>
      <c r="G353" s="248"/>
      <c r="H353" s="251">
        <v>1.8979999999999999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172</v>
      </c>
      <c r="AU353" s="257" t="s">
        <v>161</v>
      </c>
      <c r="AV353" s="14" t="s">
        <v>83</v>
      </c>
      <c r="AW353" s="14" t="s">
        <v>30</v>
      </c>
      <c r="AX353" s="14" t="s">
        <v>73</v>
      </c>
      <c r="AY353" s="257" t="s">
        <v>160</v>
      </c>
    </row>
    <row r="354" s="14" customFormat="1">
      <c r="A354" s="14"/>
      <c r="B354" s="247"/>
      <c r="C354" s="248"/>
      <c r="D354" s="232" t="s">
        <v>172</v>
      </c>
      <c r="E354" s="249" t="s">
        <v>1</v>
      </c>
      <c r="F354" s="250" t="s">
        <v>411</v>
      </c>
      <c r="G354" s="248"/>
      <c r="H354" s="251">
        <v>3.1389999999999998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172</v>
      </c>
      <c r="AU354" s="257" t="s">
        <v>161</v>
      </c>
      <c r="AV354" s="14" t="s">
        <v>83</v>
      </c>
      <c r="AW354" s="14" t="s">
        <v>30</v>
      </c>
      <c r="AX354" s="14" t="s">
        <v>73</v>
      </c>
      <c r="AY354" s="257" t="s">
        <v>160</v>
      </c>
    </row>
    <row r="355" s="16" customFormat="1">
      <c r="A355" s="16"/>
      <c r="B355" s="269"/>
      <c r="C355" s="270"/>
      <c r="D355" s="232" t="s">
        <v>172</v>
      </c>
      <c r="E355" s="271" t="s">
        <v>1</v>
      </c>
      <c r="F355" s="272" t="s">
        <v>182</v>
      </c>
      <c r="G355" s="270"/>
      <c r="H355" s="273">
        <v>16.027999999999999</v>
      </c>
      <c r="I355" s="274"/>
      <c r="J355" s="270"/>
      <c r="K355" s="270"/>
      <c r="L355" s="275"/>
      <c r="M355" s="276"/>
      <c r="N355" s="277"/>
      <c r="O355" s="277"/>
      <c r="P355" s="277"/>
      <c r="Q355" s="277"/>
      <c r="R355" s="277"/>
      <c r="S355" s="277"/>
      <c r="T355" s="278"/>
      <c r="U355" s="16"/>
      <c r="V355" s="16"/>
      <c r="W355" s="16"/>
      <c r="X355" s="16"/>
      <c r="Y355" s="16"/>
      <c r="Z355" s="16"/>
      <c r="AA355" s="16"/>
      <c r="AB355" s="16"/>
      <c r="AC355" s="16"/>
      <c r="AD355" s="16"/>
      <c r="AE355" s="16"/>
      <c r="AT355" s="279" t="s">
        <v>172</v>
      </c>
      <c r="AU355" s="279" t="s">
        <v>161</v>
      </c>
      <c r="AV355" s="16" t="s">
        <v>168</v>
      </c>
      <c r="AW355" s="16" t="s">
        <v>30</v>
      </c>
      <c r="AX355" s="16" t="s">
        <v>81</v>
      </c>
      <c r="AY355" s="279" t="s">
        <v>160</v>
      </c>
    </row>
    <row r="356" s="2" customFormat="1" ht="24.15" customHeight="1">
      <c r="A356" s="39"/>
      <c r="B356" s="40"/>
      <c r="C356" s="219" t="s">
        <v>412</v>
      </c>
      <c r="D356" s="219" t="s">
        <v>163</v>
      </c>
      <c r="E356" s="220" t="s">
        <v>413</v>
      </c>
      <c r="F356" s="221" t="s">
        <v>414</v>
      </c>
      <c r="G356" s="222" t="s">
        <v>166</v>
      </c>
      <c r="H356" s="223">
        <v>16.027999999999999</v>
      </c>
      <c r="I356" s="224"/>
      <c r="J356" s="225">
        <f>ROUND(I356*H356,2)</f>
        <v>0</v>
      </c>
      <c r="K356" s="221" t="s">
        <v>167</v>
      </c>
      <c r="L356" s="45"/>
      <c r="M356" s="226" t="s">
        <v>1</v>
      </c>
      <c r="N356" s="227" t="s">
        <v>38</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168</v>
      </c>
      <c r="AT356" s="230" t="s">
        <v>163</v>
      </c>
      <c r="AU356" s="230" t="s">
        <v>161</v>
      </c>
      <c r="AY356" s="18" t="s">
        <v>160</v>
      </c>
      <c r="BE356" s="231">
        <f>IF(N356="základní",J356,0)</f>
        <v>0</v>
      </c>
      <c r="BF356" s="231">
        <f>IF(N356="snížená",J356,0)</f>
        <v>0</v>
      </c>
      <c r="BG356" s="231">
        <f>IF(N356="zákl. přenesená",J356,0)</f>
        <v>0</v>
      </c>
      <c r="BH356" s="231">
        <f>IF(N356="sníž. přenesená",J356,0)</f>
        <v>0</v>
      </c>
      <c r="BI356" s="231">
        <f>IF(N356="nulová",J356,0)</f>
        <v>0</v>
      </c>
      <c r="BJ356" s="18" t="s">
        <v>81</v>
      </c>
      <c r="BK356" s="231">
        <f>ROUND(I356*H356,2)</f>
        <v>0</v>
      </c>
      <c r="BL356" s="18" t="s">
        <v>168</v>
      </c>
      <c r="BM356" s="230" t="s">
        <v>415</v>
      </c>
    </row>
    <row r="357" s="2" customFormat="1">
      <c r="A357" s="39"/>
      <c r="B357" s="40"/>
      <c r="C357" s="41"/>
      <c r="D357" s="232" t="s">
        <v>170</v>
      </c>
      <c r="E357" s="41"/>
      <c r="F357" s="233" t="s">
        <v>416</v>
      </c>
      <c r="G357" s="41"/>
      <c r="H357" s="41"/>
      <c r="I357" s="234"/>
      <c r="J357" s="41"/>
      <c r="K357" s="41"/>
      <c r="L357" s="45"/>
      <c r="M357" s="235"/>
      <c r="N357" s="236"/>
      <c r="O357" s="92"/>
      <c r="P357" s="92"/>
      <c r="Q357" s="92"/>
      <c r="R357" s="92"/>
      <c r="S357" s="92"/>
      <c r="T357" s="93"/>
      <c r="U357" s="39"/>
      <c r="V357" s="39"/>
      <c r="W357" s="39"/>
      <c r="X357" s="39"/>
      <c r="Y357" s="39"/>
      <c r="Z357" s="39"/>
      <c r="AA357" s="39"/>
      <c r="AB357" s="39"/>
      <c r="AC357" s="39"/>
      <c r="AD357" s="39"/>
      <c r="AE357" s="39"/>
      <c r="AT357" s="18" t="s">
        <v>170</v>
      </c>
      <c r="AU357" s="18" t="s">
        <v>161</v>
      </c>
    </row>
    <row r="358" s="12" customFormat="1" ht="22.8" customHeight="1">
      <c r="A358" s="12"/>
      <c r="B358" s="203"/>
      <c r="C358" s="204"/>
      <c r="D358" s="205" t="s">
        <v>72</v>
      </c>
      <c r="E358" s="217" t="s">
        <v>189</v>
      </c>
      <c r="F358" s="217" t="s">
        <v>417</v>
      </c>
      <c r="G358" s="204"/>
      <c r="H358" s="204"/>
      <c r="I358" s="207"/>
      <c r="J358" s="218">
        <f>BK358</f>
        <v>0</v>
      </c>
      <c r="K358" s="204"/>
      <c r="L358" s="209"/>
      <c r="M358" s="210"/>
      <c r="N358" s="211"/>
      <c r="O358" s="211"/>
      <c r="P358" s="212">
        <f>SUM(P359:P489)</f>
        <v>0</v>
      </c>
      <c r="Q358" s="211"/>
      <c r="R358" s="212">
        <f>SUM(R359:R489)</f>
        <v>182.90725170599998</v>
      </c>
      <c r="S358" s="211"/>
      <c r="T358" s="213">
        <f>SUM(T359:T489)</f>
        <v>0</v>
      </c>
      <c r="U358" s="12"/>
      <c r="V358" s="12"/>
      <c r="W358" s="12"/>
      <c r="X358" s="12"/>
      <c r="Y358" s="12"/>
      <c r="Z358" s="12"/>
      <c r="AA358" s="12"/>
      <c r="AB358" s="12"/>
      <c r="AC358" s="12"/>
      <c r="AD358" s="12"/>
      <c r="AE358" s="12"/>
      <c r="AR358" s="214" t="s">
        <v>81</v>
      </c>
      <c r="AT358" s="215" t="s">
        <v>72</v>
      </c>
      <c r="AU358" s="215" t="s">
        <v>81</v>
      </c>
      <c r="AY358" s="214" t="s">
        <v>160</v>
      </c>
      <c r="BK358" s="216">
        <f>SUM(BK359:BK489)</f>
        <v>0</v>
      </c>
    </row>
    <row r="359" s="2" customFormat="1" ht="24.15" customHeight="1">
      <c r="A359" s="39"/>
      <c r="B359" s="40"/>
      <c r="C359" s="219" t="s">
        <v>418</v>
      </c>
      <c r="D359" s="219" t="s">
        <v>163</v>
      </c>
      <c r="E359" s="220" t="s">
        <v>419</v>
      </c>
      <c r="F359" s="221" t="s">
        <v>420</v>
      </c>
      <c r="G359" s="222" t="s">
        <v>166</v>
      </c>
      <c r="H359" s="223">
        <v>1012.562</v>
      </c>
      <c r="I359" s="224"/>
      <c r="J359" s="225">
        <f>ROUND(I359*H359,2)</f>
        <v>0</v>
      </c>
      <c r="K359" s="221" t="s">
        <v>167</v>
      </c>
      <c r="L359" s="45"/>
      <c r="M359" s="226" t="s">
        <v>1</v>
      </c>
      <c r="N359" s="227" t="s">
        <v>38</v>
      </c>
      <c r="O359" s="92"/>
      <c r="P359" s="228">
        <f>O359*H359</f>
        <v>0</v>
      </c>
      <c r="Q359" s="228">
        <v>0.000263</v>
      </c>
      <c r="R359" s="228">
        <f>Q359*H359</f>
        <v>0.26630380599999998</v>
      </c>
      <c r="S359" s="228">
        <v>0</v>
      </c>
      <c r="T359" s="229">
        <f>S359*H359</f>
        <v>0</v>
      </c>
      <c r="U359" s="39"/>
      <c r="V359" s="39"/>
      <c r="W359" s="39"/>
      <c r="X359" s="39"/>
      <c r="Y359" s="39"/>
      <c r="Z359" s="39"/>
      <c r="AA359" s="39"/>
      <c r="AB359" s="39"/>
      <c r="AC359" s="39"/>
      <c r="AD359" s="39"/>
      <c r="AE359" s="39"/>
      <c r="AR359" s="230" t="s">
        <v>168</v>
      </c>
      <c r="AT359" s="230" t="s">
        <v>163</v>
      </c>
      <c r="AU359" s="230" t="s">
        <v>83</v>
      </c>
      <c r="AY359" s="18" t="s">
        <v>160</v>
      </c>
      <c r="BE359" s="231">
        <f>IF(N359="základní",J359,0)</f>
        <v>0</v>
      </c>
      <c r="BF359" s="231">
        <f>IF(N359="snížená",J359,0)</f>
        <v>0</v>
      </c>
      <c r="BG359" s="231">
        <f>IF(N359="zákl. přenesená",J359,0)</f>
        <v>0</v>
      </c>
      <c r="BH359" s="231">
        <f>IF(N359="sníž. přenesená",J359,0)</f>
        <v>0</v>
      </c>
      <c r="BI359" s="231">
        <f>IF(N359="nulová",J359,0)</f>
        <v>0</v>
      </c>
      <c r="BJ359" s="18" t="s">
        <v>81</v>
      </c>
      <c r="BK359" s="231">
        <f>ROUND(I359*H359,2)</f>
        <v>0</v>
      </c>
      <c r="BL359" s="18" t="s">
        <v>168</v>
      </c>
      <c r="BM359" s="230" t="s">
        <v>421</v>
      </c>
    </row>
    <row r="360" s="2" customFormat="1">
      <c r="A360" s="39"/>
      <c r="B360" s="40"/>
      <c r="C360" s="41"/>
      <c r="D360" s="232" t="s">
        <v>170</v>
      </c>
      <c r="E360" s="41"/>
      <c r="F360" s="233" t="s">
        <v>422</v>
      </c>
      <c r="G360" s="41"/>
      <c r="H360" s="41"/>
      <c r="I360" s="234"/>
      <c r="J360" s="41"/>
      <c r="K360" s="41"/>
      <c r="L360" s="45"/>
      <c r="M360" s="235"/>
      <c r="N360" s="236"/>
      <c r="O360" s="92"/>
      <c r="P360" s="92"/>
      <c r="Q360" s="92"/>
      <c r="R360" s="92"/>
      <c r="S360" s="92"/>
      <c r="T360" s="93"/>
      <c r="U360" s="39"/>
      <c r="V360" s="39"/>
      <c r="W360" s="39"/>
      <c r="X360" s="39"/>
      <c r="Y360" s="39"/>
      <c r="Z360" s="39"/>
      <c r="AA360" s="39"/>
      <c r="AB360" s="39"/>
      <c r="AC360" s="39"/>
      <c r="AD360" s="39"/>
      <c r="AE360" s="39"/>
      <c r="AT360" s="18" t="s">
        <v>170</v>
      </c>
      <c r="AU360" s="18" t="s">
        <v>83</v>
      </c>
    </row>
    <row r="361" s="2" customFormat="1" ht="24.15" customHeight="1">
      <c r="A361" s="39"/>
      <c r="B361" s="40"/>
      <c r="C361" s="219" t="s">
        <v>423</v>
      </c>
      <c r="D361" s="219" t="s">
        <v>163</v>
      </c>
      <c r="E361" s="220" t="s">
        <v>424</v>
      </c>
      <c r="F361" s="221" t="s">
        <v>425</v>
      </c>
      <c r="G361" s="222" t="s">
        <v>166</v>
      </c>
      <c r="H361" s="223">
        <v>1012.562</v>
      </c>
      <c r="I361" s="224"/>
      <c r="J361" s="225">
        <f>ROUND(I361*H361,2)</f>
        <v>0</v>
      </c>
      <c r="K361" s="221" t="s">
        <v>167</v>
      </c>
      <c r="L361" s="45"/>
      <c r="M361" s="226" t="s">
        <v>1</v>
      </c>
      <c r="N361" s="227" t="s">
        <v>38</v>
      </c>
      <c r="O361" s="92"/>
      <c r="P361" s="228">
        <f>O361*H361</f>
        <v>0</v>
      </c>
      <c r="Q361" s="228">
        <v>0.016279999999999999</v>
      </c>
      <c r="R361" s="228">
        <f>Q361*H361</f>
        <v>16.484509360000001</v>
      </c>
      <c r="S361" s="228">
        <v>0</v>
      </c>
      <c r="T361" s="229">
        <f>S361*H361</f>
        <v>0</v>
      </c>
      <c r="U361" s="39"/>
      <c r="V361" s="39"/>
      <c r="W361" s="39"/>
      <c r="X361" s="39"/>
      <c r="Y361" s="39"/>
      <c r="Z361" s="39"/>
      <c r="AA361" s="39"/>
      <c r="AB361" s="39"/>
      <c r="AC361" s="39"/>
      <c r="AD361" s="39"/>
      <c r="AE361" s="39"/>
      <c r="AR361" s="230" t="s">
        <v>168</v>
      </c>
      <c r="AT361" s="230" t="s">
        <v>163</v>
      </c>
      <c r="AU361" s="230" t="s">
        <v>83</v>
      </c>
      <c r="AY361" s="18" t="s">
        <v>160</v>
      </c>
      <c r="BE361" s="231">
        <f>IF(N361="základní",J361,0)</f>
        <v>0</v>
      </c>
      <c r="BF361" s="231">
        <f>IF(N361="snížená",J361,0)</f>
        <v>0</v>
      </c>
      <c r="BG361" s="231">
        <f>IF(N361="zákl. přenesená",J361,0)</f>
        <v>0</v>
      </c>
      <c r="BH361" s="231">
        <f>IF(N361="sníž. přenesená",J361,0)</f>
        <v>0</v>
      </c>
      <c r="BI361" s="231">
        <f>IF(N361="nulová",J361,0)</f>
        <v>0</v>
      </c>
      <c r="BJ361" s="18" t="s">
        <v>81</v>
      </c>
      <c r="BK361" s="231">
        <f>ROUND(I361*H361,2)</f>
        <v>0</v>
      </c>
      <c r="BL361" s="18" t="s">
        <v>168</v>
      </c>
      <c r="BM361" s="230" t="s">
        <v>426</v>
      </c>
    </row>
    <row r="362" s="2" customFormat="1">
      <c r="A362" s="39"/>
      <c r="B362" s="40"/>
      <c r="C362" s="41"/>
      <c r="D362" s="232" t="s">
        <v>170</v>
      </c>
      <c r="E362" s="41"/>
      <c r="F362" s="233" t="s">
        <v>427</v>
      </c>
      <c r="G362" s="41"/>
      <c r="H362" s="41"/>
      <c r="I362" s="234"/>
      <c r="J362" s="41"/>
      <c r="K362" s="41"/>
      <c r="L362" s="45"/>
      <c r="M362" s="235"/>
      <c r="N362" s="236"/>
      <c r="O362" s="92"/>
      <c r="P362" s="92"/>
      <c r="Q362" s="92"/>
      <c r="R362" s="92"/>
      <c r="S362" s="92"/>
      <c r="T362" s="93"/>
      <c r="U362" s="39"/>
      <c r="V362" s="39"/>
      <c r="W362" s="39"/>
      <c r="X362" s="39"/>
      <c r="Y362" s="39"/>
      <c r="Z362" s="39"/>
      <c r="AA362" s="39"/>
      <c r="AB362" s="39"/>
      <c r="AC362" s="39"/>
      <c r="AD362" s="39"/>
      <c r="AE362" s="39"/>
      <c r="AT362" s="18" t="s">
        <v>170</v>
      </c>
      <c r="AU362" s="18" t="s">
        <v>83</v>
      </c>
    </row>
    <row r="363" s="13" customFormat="1">
      <c r="A363" s="13"/>
      <c r="B363" s="237"/>
      <c r="C363" s="238"/>
      <c r="D363" s="232" t="s">
        <v>172</v>
      </c>
      <c r="E363" s="239" t="s">
        <v>1</v>
      </c>
      <c r="F363" s="240" t="s">
        <v>428</v>
      </c>
      <c r="G363" s="238"/>
      <c r="H363" s="239" t="s">
        <v>1</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172</v>
      </c>
      <c r="AU363" s="246" t="s">
        <v>83</v>
      </c>
      <c r="AV363" s="13" t="s">
        <v>81</v>
      </c>
      <c r="AW363" s="13" t="s">
        <v>30</v>
      </c>
      <c r="AX363" s="13" t="s">
        <v>73</v>
      </c>
      <c r="AY363" s="246" t="s">
        <v>160</v>
      </c>
    </row>
    <row r="364" s="14" customFormat="1">
      <c r="A364" s="14"/>
      <c r="B364" s="247"/>
      <c r="C364" s="248"/>
      <c r="D364" s="232" t="s">
        <v>172</v>
      </c>
      <c r="E364" s="249" t="s">
        <v>1</v>
      </c>
      <c r="F364" s="250" t="s">
        <v>429</v>
      </c>
      <c r="G364" s="248"/>
      <c r="H364" s="251">
        <v>596.80999999999995</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172</v>
      </c>
      <c r="AU364" s="257" t="s">
        <v>83</v>
      </c>
      <c r="AV364" s="14" t="s">
        <v>83</v>
      </c>
      <c r="AW364" s="14" t="s">
        <v>30</v>
      </c>
      <c r="AX364" s="14" t="s">
        <v>73</v>
      </c>
      <c r="AY364" s="257" t="s">
        <v>160</v>
      </c>
    </row>
    <row r="365" s="15" customFormat="1">
      <c r="A365" s="15"/>
      <c r="B365" s="258"/>
      <c r="C365" s="259"/>
      <c r="D365" s="232" t="s">
        <v>172</v>
      </c>
      <c r="E365" s="260" t="s">
        <v>1</v>
      </c>
      <c r="F365" s="261" t="s">
        <v>177</v>
      </c>
      <c r="G365" s="259"/>
      <c r="H365" s="262">
        <v>596.80999999999995</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172</v>
      </c>
      <c r="AU365" s="268" t="s">
        <v>83</v>
      </c>
      <c r="AV365" s="15" t="s">
        <v>161</v>
      </c>
      <c r="AW365" s="15" t="s">
        <v>30</v>
      </c>
      <c r="AX365" s="15" t="s">
        <v>73</v>
      </c>
      <c r="AY365" s="268" t="s">
        <v>160</v>
      </c>
    </row>
    <row r="366" s="13" customFormat="1">
      <c r="A366" s="13"/>
      <c r="B366" s="237"/>
      <c r="C366" s="238"/>
      <c r="D366" s="232" t="s">
        <v>172</v>
      </c>
      <c r="E366" s="239" t="s">
        <v>1</v>
      </c>
      <c r="F366" s="240" t="s">
        <v>430</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172</v>
      </c>
      <c r="AU366" s="246" t="s">
        <v>83</v>
      </c>
      <c r="AV366" s="13" t="s">
        <v>81</v>
      </c>
      <c r="AW366" s="13" t="s">
        <v>30</v>
      </c>
      <c r="AX366" s="13" t="s">
        <v>73</v>
      </c>
      <c r="AY366" s="246" t="s">
        <v>160</v>
      </c>
    </row>
    <row r="367" s="13" customFormat="1">
      <c r="A367" s="13"/>
      <c r="B367" s="237"/>
      <c r="C367" s="238"/>
      <c r="D367" s="232" t="s">
        <v>172</v>
      </c>
      <c r="E367" s="239" t="s">
        <v>1</v>
      </c>
      <c r="F367" s="240" t="s">
        <v>431</v>
      </c>
      <c r="G367" s="238"/>
      <c r="H367" s="239" t="s">
        <v>1</v>
      </c>
      <c r="I367" s="241"/>
      <c r="J367" s="238"/>
      <c r="K367" s="238"/>
      <c r="L367" s="242"/>
      <c r="M367" s="243"/>
      <c r="N367" s="244"/>
      <c r="O367" s="244"/>
      <c r="P367" s="244"/>
      <c r="Q367" s="244"/>
      <c r="R367" s="244"/>
      <c r="S367" s="244"/>
      <c r="T367" s="245"/>
      <c r="U367" s="13"/>
      <c r="V367" s="13"/>
      <c r="W367" s="13"/>
      <c r="X367" s="13"/>
      <c r="Y367" s="13"/>
      <c r="Z367" s="13"/>
      <c r="AA367" s="13"/>
      <c r="AB367" s="13"/>
      <c r="AC367" s="13"/>
      <c r="AD367" s="13"/>
      <c r="AE367" s="13"/>
      <c r="AT367" s="246" t="s">
        <v>172</v>
      </c>
      <c r="AU367" s="246" t="s">
        <v>83</v>
      </c>
      <c r="AV367" s="13" t="s">
        <v>81</v>
      </c>
      <c r="AW367" s="13" t="s">
        <v>30</v>
      </c>
      <c r="AX367" s="13" t="s">
        <v>73</v>
      </c>
      <c r="AY367" s="246" t="s">
        <v>160</v>
      </c>
    </row>
    <row r="368" s="14" customFormat="1">
      <c r="A368" s="14"/>
      <c r="B368" s="247"/>
      <c r="C368" s="248"/>
      <c r="D368" s="232" t="s">
        <v>172</v>
      </c>
      <c r="E368" s="249" t="s">
        <v>1</v>
      </c>
      <c r="F368" s="250" t="s">
        <v>432</v>
      </c>
      <c r="G368" s="248"/>
      <c r="H368" s="251">
        <v>7.2000000000000002</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172</v>
      </c>
      <c r="AU368" s="257" t="s">
        <v>83</v>
      </c>
      <c r="AV368" s="14" t="s">
        <v>83</v>
      </c>
      <c r="AW368" s="14" t="s">
        <v>30</v>
      </c>
      <c r="AX368" s="14" t="s">
        <v>73</v>
      </c>
      <c r="AY368" s="257" t="s">
        <v>160</v>
      </c>
    </row>
    <row r="369" s="13" customFormat="1">
      <c r="A369" s="13"/>
      <c r="B369" s="237"/>
      <c r="C369" s="238"/>
      <c r="D369" s="232" t="s">
        <v>172</v>
      </c>
      <c r="E369" s="239" t="s">
        <v>1</v>
      </c>
      <c r="F369" s="240" t="s">
        <v>433</v>
      </c>
      <c r="G369" s="238"/>
      <c r="H369" s="239" t="s">
        <v>1</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172</v>
      </c>
      <c r="AU369" s="246" t="s">
        <v>83</v>
      </c>
      <c r="AV369" s="13" t="s">
        <v>81</v>
      </c>
      <c r="AW369" s="13" t="s">
        <v>30</v>
      </c>
      <c r="AX369" s="13" t="s">
        <v>73</v>
      </c>
      <c r="AY369" s="246" t="s">
        <v>160</v>
      </c>
    </row>
    <row r="370" s="14" customFormat="1">
      <c r="A370" s="14"/>
      <c r="B370" s="247"/>
      <c r="C370" s="248"/>
      <c r="D370" s="232" t="s">
        <v>172</v>
      </c>
      <c r="E370" s="249" t="s">
        <v>1</v>
      </c>
      <c r="F370" s="250" t="s">
        <v>434</v>
      </c>
      <c r="G370" s="248"/>
      <c r="H370" s="251">
        <v>5.4000000000000004</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172</v>
      </c>
      <c r="AU370" s="257" t="s">
        <v>83</v>
      </c>
      <c r="AV370" s="14" t="s">
        <v>83</v>
      </c>
      <c r="AW370" s="14" t="s">
        <v>30</v>
      </c>
      <c r="AX370" s="14" t="s">
        <v>73</v>
      </c>
      <c r="AY370" s="257" t="s">
        <v>160</v>
      </c>
    </row>
    <row r="371" s="13" customFormat="1">
      <c r="A371" s="13"/>
      <c r="B371" s="237"/>
      <c r="C371" s="238"/>
      <c r="D371" s="232" t="s">
        <v>172</v>
      </c>
      <c r="E371" s="239" t="s">
        <v>1</v>
      </c>
      <c r="F371" s="240" t="s">
        <v>435</v>
      </c>
      <c r="G371" s="238"/>
      <c r="H371" s="239" t="s">
        <v>1</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172</v>
      </c>
      <c r="AU371" s="246" t="s">
        <v>83</v>
      </c>
      <c r="AV371" s="13" t="s">
        <v>81</v>
      </c>
      <c r="AW371" s="13" t="s">
        <v>30</v>
      </c>
      <c r="AX371" s="13" t="s">
        <v>73</v>
      </c>
      <c r="AY371" s="246" t="s">
        <v>160</v>
      </c>
    </row>
    <row r="372" s="14" customFormat="1">
      <c r="A372" s="14"/>
      <c r="B372" s="247"/>
      <c r="C372" s="248"/>
      <c r="D372" s="232" t="s">
        <v>172</v>
      </c>
      <c r="E372" s="249" t="s">
        <v>1</v>
      </c>
      <c r="F372" s="250" t="s">
        <v>436</v>
      </c>
      <c r="G372" s="248"/>
      <c r="H372" s="251">
        <v>18.600000000000001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172</v>
      </c>
      <c r="AU372" s="257" t="s">
        <v>83</v>
      </c>
      <c r="AV372" s="14" t="s">
        <v>83</v>
      </c>
      <c r="AW372" s="14" t="s">
        <v>30</v>
      </c>
      <c r="AX372" s="14" t="s">
        <v>73</v>
      </c>
      <c r="AY372" s="257" t="s">
        <v>160</v>
      </c>
    </row>
    <row r="373" s="13" customFormat="1">
      <c r="A373" s="13"/>
      <c r="B373" s="237"/>
      <c r="C373" s="238"/>
      <c r="D373" s="232" t="s">
        <v>172</v>
      </c>
      <c r="E373" s="239" t="s">
        <v>1</v>
      </c>
      <c r="F373" s="240" t="s">
        <v>437</v>
      </c>
      <c r="G373" s="238"/>
      <c r="H373" s="239" t="s">
        <v>1</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172</v>
      </c>
      <c r="AU373" s="246" t="s">
        <v>83</v>
      </c>
      <c r="AV373" s="13" t="s">
        <v>81</v>
      </c>
      <c r="AW373" s="13" t="s">
        <v>30</v>
      </c>
      <c r="AX373" s="13" t="s">
        <v>73</v>
      </c>
      <c r="AY373" s="246" t="s">
        <v>160</v>
      </c>
    </row>
    <row r="374" s="14" customFormat="1">
      <c r="A374" s="14"/>
      <c r="B374" s="247"/>
      <c r="C374" s="248"/>
      <c r="D374" s="232" t="s">
        <v>172</v>
      </c>
      <c r="E374" s="249" t="s">
        <v>1</v>
      </c>
      <c r="F374" s="250" t="s">
        <v>438</v>
      </c>
      <c r="G374" s="248"/>
      <c r="H374" s="251">
        <v>6.1500000000000004</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172</v>
      </c>
      <c r="AU374" s="257" t="s">
        <v>83</v>
      </c>
      <c r="AV374" s="14" t="s">
        <v>83</v>
      </c>
      <c r="AW374" s="14" t="s">
        <v>30</v>
      </c>
      <c r="AX374" s="14" t="s">
        <v>73</v>
      </c>
      <c r="AY374" s="257" t="s">
        <v>160</v>
      </c>
    </row>
    <row r="375" s="13" customFormat="1">
      <c r="A375" s="13"/>
      <c r="B375" s="237"/>
      <c r="C375" s="238"/>
      <c r="D375" s="232" t="s">
        <v>172</v>
      </c>
      <c r="E375" s="239" t="s">
        <v>1</v>
      </c>
      <c r="F375" s="240" t="s">
        <v>439</v>
      </c>
      <c r="G375" s="238"/>
      <c r="H375" s="239" t="s">
        <v>1</v>
      </c>
      <c r="I375" s="241"/>
      <c r="J375" s="238"/>
      <c r="K375" s="238"/>
      <c r="L375" s="242"/>
      <c r="M375" s="243"/>
      <c r="N375" s="244"/>
      <c r="O375" s="244"/>
      <c r="P375" s="244"/>
      <c r="Q375" s="244"/>
      <c r="R375" s="244"/>
      <c r="S375" s="244"/>
      <c r="T375" s="245"/>
      <c r="U375" s="13"/>
      <c r="V375" s="13"/>
      <c r="W375" s="13"/>
      <c r="X375" s="13"/>
      <c r="Y375" s="13"/>
      <c r="Z375" s="13"/>
      <c r="AA375" s="13"/>
      <c r="AB375" s="13"/>
      <c r="AC375" s="13"/>
      <c r="AD375" s="13"/>
      <c r="AE375" s="13"/>
      <c r="AT375" s="246" t="s">
        <v>172</v>
      </c>
      <c r="AU375" s="246" t="s">
        <v>83</v>
      </c>
      <c r="AV375" s="13" t="s">
        <v>81</v>
      </c>
      <c r="AW375" s="13" t="s">
        <v>30</v>
      </c>
      <c r="AX375" s="13" t="s">
        <v>73</v>
      </c>
      <c r="AY375" s="246" t="s">
        <v>160</v>
      </c>
    </row>
    <row r="376" s="14" customFormat="1">
      <c r="A376" s="14"/>
      <c r="B376" s="247"/>
      <c r="C376" s="248"/>
      <c r="D376" s="232" t="s">
        <v>172</v>
      </c>
      <c r="E376" s="249" t="s">
        <v>1</v>
      </c>
      <c r="F376" s="250" t="s">
        <v>438</v>
      </c>
      <c r="G376" s="248"/>
      <c r="H376" s="251">
        <v>6.1500000000000004</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172</v>
      </c>
      <c r="AU376" s="257" t="s">
        <v>83</v>
      </c>
      <c r="AV376" s="14" t="s">
        <v>83</v>
      </c>
      <c r="AW376" s="14" t="s">
        <v>30</v>
      </c>
      <c r="AX376" s="14" t="s">
        <v>73</v>
      </c>
      <c r="AY376" s="257" t="s">
        <v>160</v>
      </c>
    </row>
    <row r="377" s="13" customFormat="1">
      <c r="A377" s="13"/>
      <c r="B377" s="237"/>
      <c r="C377" s="238"/>
      <c r="D377" s="232" t="s">
        <v>172</v>
      </c>
      <c r="E377" s="239" t="s">
        <v>1</v>
      </c>
      <c r="F377" s="240" t="s">
        <v>440</v>
      </c>
      <c r="G377" s="238"/>
      <c r="H377" s="239" t="s">
        <v>1</v>
      </c>
      <c r="I377" s="241"/>
      <c r="J377" s="238"/>
      <c r="K377" s="238"/>
      <c r="L377" s="242"/>
      <c r="M377" s="243"/>
      <c r="N377" s="244"/>
      <c r="O377" s="244"/>
      <c r="P377" s="244"/>
      <c r="Q377" s="244"/>
      <c r="R377" s="244"/>
      <c r="S377" s="244"/>
      <c r="T377" s="245"/>
      <c r="U377" s="13"/>
      <c r="V377" s="13"/>
      <c r="W377" s="13"/>
      <c r="X377" s="13"/>
      <c r="Y377" s="13"/>
      <c r="Z377" s="13"/>
      <c r="AA377" s="13"/>
      <c r="AB377" s="13"/>
      <c r="AC377" s="13"/>
      <c r="AD377" s="13"/>
      <c r="AE377" s="13"/>
      <c r="AT377" s="246" t="s">
        <v>172</v>
      </c>
      <c r="AU377" s="246" t="s">
        <v>83</v>
      </c>
      <c r="AV377" s="13" t="s">
        <v>81</v>
      </c>
      <c r="AW377" s="13" t="s">
        <v>30</v>
      </c>
      <c r="AX377" s="13" t="s">
        <v>73</v>
      </c>
      <c r="AY377" s="246" t="s">
        <v>160</v>
      </c>
    </row>
    <row r="378" s="14" customFormat="1">
      <c r="A378" s="14"/>
      <c r="B378" s="247"/>
      <c r="C378" s="248"/>
      <c r="D378" s="232" t="s">
        <v>172</v>
      </c>
      <c r="E378" s="249" t="s">
        <v>1</v>
      </c>
      <c r="F378" s="250" t="s">
        <v>441</v>
      </c>
      <c r="G378" s="248"/>
      <c r="H378" s="251">
        <v>6.75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172</v>
      </c>
      <c r="AU378" s="257" t="s">
        <v>83</v>
      </c>
      <c r="AV378" s="14" t="s">
        <v>83</v>
      </c>
      <c r="AW378" s="14" t="s">
        <v>30</v>
      </c>
      <c r="AX378" s="14" t="s">
        <v>73</v>
      </c>
      <c r="AY378" s="257" t="s">
        <v>160</v>
      </c>
    </row>
    <row r="379" s="13" customFormat="1">
      <c r="A379" s="13"/>
      <c r="B379" s="237"/>
      <c r="C379" s="238"/>
      <c r="D379" s="232" t="s">
        <v>172</v>
      </c>
      <c r="E379" s="239" t="s">
        <v>1</v>
      </c>
      <c r="F379" s="240" t="s">
        <v>442</v>
      </c>
      <c r="G379" s="238"/>
      <c r="H379" s="239" t="s">
        <v>1</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172</v>
      </c>
      <c r="AU379" s="246" t="s">
        <v>83</v>
      </c>
      <c r="AV379" s="13" t="s">
        <v>81</v>
      </c>
      <c r="AW379" s="13" t="s">
        <v>30</v>
      </c>
      <c r="AX379" s="13" t="s">
        <v>73</v>
      </c>
      <c r="AY379" s="246" t="s">
        <v>160</v>
      </c>
    </row>
    <row r="380" s="14" customFormat="1">
      <c r="A380" s="14"/>
      <c r="B380" s="247"/>
      <c r="C380" s="248"/>
      <c r="D380" s="232" t="s">
        <v>172</v>
      </c>
      <c r="E380" s="249" t="s">
        <v>1</v>
      </c>
      <c r="F380" s="250" t="s">
        <v>443</v>
      </c>
      <c r="G380" s="248"/>
      <c r="H380" s="251">
        <v>19.289999999999999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172</v>
      </c>
      <c r="AU380" s="257" t="s">
        <v>83</v>
      </c>
      <c r="AV380" s="14" t="s">
        <v>83</v>
      </c>
      <c r="AW380" s="14" t="s">
        <v>30</v>
      </c>
      <c r="AX380" s="14" t="s">
        <v>73</v>
      </c>
      <c r="AY380" s="257" t="s">
        <v>160</v>
      </c>
    </row>
    <row r="381" s="13" customFormat="1">
      <c r="A381" s="13"/>
      <c r="B381" s="237"/>
      <c r="C381" s="238"/>
      <c r="D381" s="232" t="s">
        <v>172</v>
      </c>
      <c r="E381" s="239" t="s">
        <v>1</v>
      </c>
      <c r="F381" s="240" t="s">
        <v>444</v>
      </c>
      <c r="G381" s="238"/>
      <c r="H381" s="239" t="s">
        <v>1</v>
      </c>
      <c r="I381" s="241"/>
      <c r="J381" s="238"/>
      <c r="K381" s="238"/>
      <c r="L381" s="242"/>
      <c r="M381" s="243"/>
      <c r="N381" s="244"/>
      <c r="O381" s="244"/>
      <c r="P381" s="244"/>
      <c r="Q381" s="244"/>
      <c r="R381" s="244"/>
      <c r="S381" s="244"/>
      <c r="T381" s="245"/>
      <c r="U381" s="13"/>
      <c r="V381" s="13"/>
      <c r="W381" s="13"/>
      <c r="X381" s="13"/>
      <c r="Y381" s="13"/>
      <c r="Z381" s="13"/>
      <c r="AA381" s="13"/>
      <c r="AB381" s="13"/>
      <c r="AC381" s="13"/>
      <c r="AD381" s="13"/>
      <c r="AE381" s="13"/>
      <c r="AT381" s="246" t="s">
        <v>172</v>
      </c>
      <c r="AU381" s="246" t="s">
        <v>83</v>
      </c>
      <c r="AV381" s="13" t="s">
        <v>81</v>
      </c>
      <c r="AW381" s="13" t="s">
        <v>30</v>
      </c>
      <c r="AX381" s="13" t="s">
        <v>73</v>
      </c>
      <c r="AY381" s="246" t="s">
        <v>160</v>
      </c>
    </row>
    <row r="382" s="14" customFormat="1">
      <c r="A382" s="14"/>
      <c r="B382" s="247"/>
      <c r="C382" s="248"/>
      <c r="D382" s="232" t="s">
        <v>172</v>
      </c>
      <c r="E382" s="249" t="s">
        <v>1</v>
      </c>
      <c r="F382" s="250" t="s">
        <v>445</v>
      </c>
      <c r="G382" s="248"/>
      <c r="H382" s="251">
        <v>18.629999999999999</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172</v>
      </c>
      <c r="AU382" s="257" t="s">
        <v>83</v>
      </c>
      <c r="AV382" s="14" t="s">
        <v>83</v>
      </c>
      <c r="AW382" s="14" t="s">
        <v>30</v>
      </c>
      <c r="AX382" s="14" t="s">
        <v>73</v>
      </c>
      <c r="AY382" s="257" t="s">
        <v>160</v>
      </c>
    </row>
    <row r="383" s="13" customFormat="1">
      <c r="A383" s="13"/>
      <c r="B383" s="237"/>
      <c r="C383" s="238"/>
      <c r="D383" s="232" t="s">
        <v>172</v>
      </c>
      <c r="E383" s="239" t="s">
        <v>1</v>
      </c>
      <c r="F383" s="240" t="s">
        <v>446</v>
      </c>
      <c r="G383" s="238"/>
      <c r="H383" s="239" t="s">
        <v>1</v>
      </c>
      <c r="I383" s="241"/>
      <c r="J383" s="238"/>
      <c r="K383" s="238"/>
      <c r="L383" s="242"/>
      <c r="M383" s="243"/>
      <c r="N383" s="244"/>
      <c r="O383" s="244"/>
      <c r="P383" s="244"/>
      <c r="Q383" s="244"/>
      <c r="R383" s="244"/>
      <c r="S383" s="244"/>
      <c r="T383" s="245"/>
      <c r="U383" s="13"/>
      <c r="V383" s="13"/>
      <c r="W383" s="13"/>
      <c r="X383" s="13"/>
      <c r="Y383" s="13"/>
      <c r="Z383" s="13"/>
      <c r="AA383" s="13"/>
      <c r="AB383" s="13"/>
      <c r="AC383" s="13"/>
      <c r="AD383" s="13"/>
      <c r="AE383" s="13"/>
      <c r="AT383" s="246" t="s">
        <v>172</v>
      </c>
      <c r="AU383" s="246" t="s">
        <v>83</v>
      </c>
      <c r="AV383" s="13" t="s">
        <v>81</v>
      </c>
      <c r="AW383" s="13" t="s">
        <v>30</v>
      </c>
      <c r="AX383" s="13" t="s">
        <v>73</v>
      </c>
      <c r="AY383" s="246" t="s">
        <v>160</v>
      </c>
    </row>
    <row r="384" s="14" customFormat="1">
      <c r="A384" s="14"/>
      <c r="B384" s="247"/>
      <c r="C384" s="248"/>
      <c r="D384" s="232" t="s">
        <v>172</v>
      </c>
      <c r="E384" s="249" t="s">
        <v>1</v>
      </c>
      <c r="F384" s="250" t="s">
        <v>447</v>
      </c>
      <c r="G384" s="248"/>
      <c r="H384" s="251">
        <v>3.0750000000000002</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172</v>
      </c>
      <c r="AU384" s="257" t="s">
        <v>83</v>
      </c>
      <c r="AV384" s="14" t="s">
        <v>83</v>
      </c>
      <c r="AW384" s="14" t="s">
        <v>30</v>
      </c>
      <c r="AX384" s="14" t="s">
        <v>73</v>
      </c>
      <c r="AY384" s="257" t="s">
        <v>160</v>
      </c>
    </row>
    <row r="385" s="13" customFormat="1">
      <c r="A385" s="13"/>
      <c r="B385" s="237"/>
      <c r="C385" s="238"/>
      <c r="D385" s="232" t="s">
        <v>172</v>
      </c>
      <c r="E385" s="239" t="s">
        <v>1</v>
      </c>
      <c r="F385" s="240" t="s">
        <v>448</v>
      </c>
      <c r="G385" s="238"/>
      <c r="H385" s="239" t="s">
        <v>1</v>
      </c>
      <c r="I385" s="241"/>
      <c r="J385" s="238"/>
      <c r="K385" s="238"/>
      <c r="L385" s="242"/>
      <c r="M385" s="243"/>
      <c r="N385" s="244"/>
      <c r="O385" s="244"/>
      <c r="P385" s="244"/>
      <c r="Q385" s="244"/>
      <c r="R385" s="244"/>
      <c r="S385" s="244"/>
      <c r="T385" s="245"/>
      <c r="U385" s="13"/>
      <c r="V385" s="13"/>
      <c r="W385" s="13"/>
      <c r="X385" s="13"/>
      <c r="Y385" s="13"/>
      <c r="Z385" s="13"/>
      <c r="AA385" s="13"/>
      <c r="AB385" s="13"/>
      <c r="AC385" s="13"/>
      <c r="AD385" s="13"/>
      <c r="AE385" s="13"/>
      <c r="AT385" s="246" t="s">
        <v>172</v>
      </c>
      <c r="AU385" s="246" t="s">
        <v>83</v>
      </c>
      <c r="AV385" s="13" t="s">
        <v>81</v>
      </c>
      <c r="AW385" s="13" t="s">
        <v>30</v>
      </c>
      <c r="AX385" s="13" t="s">
        <v>73</v>
      </c>
      <c r="AY385" s="246" t="s">
        <v>160</v>
      </c>
    </row>
    <row r="386" s="14" customFormat="1">
      <c r="A386" s="14"/>
      <c r="B386" s="247"/>
      <c r="C386" s="248"/>
      <c r="D386" s="232" t="s">
        <v>172</v>
      </c>
      <c r="E386" s="249" t="s">
        <v>1</v>
      </c>
      <c r="F386" s="250" t="s">
        <v>449</v>
      </c>
      <c r="G386" s="248"/>
      <c r="H386" s="251">
        <v>3.75</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172</v>
      </c>
      <c r="AU386" s="257" t="s">
        <v>83</v>
      </c>
      <c r="AV386" s="14" t="s">
        <v>83</v>
      </c>
      <c r="AW386" s="14" t="s">
        <v>30</v>
      </c>
      <c r="AX386" s="14" t="s">
        <v>73</v>
      </c>
      <c r="AY386" s="257" t="s">
        <v>160</v>
      </c>
    </row>
    <row r="387" s="13" customFormat="1">
      <c r="A387" s="13"/>
      <c r="B387" s="237"/>
      <c r="C387" s="238"/>
      <c r="D387" s="232" t="s">
        <v>172</v>
      </c>
      <c r="E387" s="239" t="s">
        <v>1</v>
      </c>
      <c r="F387" s="240" t="s">
        <v>450</v>
      </c>
      <c r="G387" s="238"/>
      <c r="H387" s="239" t="s">
        <v>1</v>
      </c>
      <c r="I387" s="241"/>
      <c r="J387" s="238"/>
      <c r="K387" s="238"/>
      <c r="L387" s="242"/>
      <c r="M387" s="243"/>
      <c r="N387" s="244"/>
      <c r="O387" s="244"/>
      <c r="P387" s="244"/>
      <c r="Q387" s="244"/>
      <c r="R387" s="244"/>
      <c r="S387" s="244"/>
      <c r="T387" s="245"/>
      <c r="U387" s="13"/>
      <c r="V387" s="13"/>
      <c r="W387" s="13"/>
      <c r="X387" s="13"/>
      <c r="Y387" s="13"/>
      <c r="Z387" s="13"/>
      <c r="AA387" s="13"/>
      <c r="AB387" s="13"/>
      <c r="AC387" s="13"/>
      <c r="AD387" s="13"/>
      <c r="AE387" s="13"/>
      <c r="AT387" s="246" t="s">
        <v>172</v>
      </c>
      <c r="AU387" s="246" t="s">
        <v>83</v>
      </c>
      <c r="AV387" s="13" t="s">
        <v>81</v>
      </c>
      <c r="AW387" s="13" t="s">
        <v>30</v>
      </c>
      <c r="AX387" s="13" t="s">
        <v>73</v>
      </c>
      <c r="AY387" s="246" t="s">
        <v>160</v>
      </c>
    </row>
    <row r="388" s="14" customFormat="1">
      <c r="A388" s="14"/>
      <c r="B388" s="247"/>
      <c r="C388" s="248"/>
      <c r="D388" s="232" t="s">
        <v>172</v>
      </c>
      <c r="E388" s="249" t="s">
        <v>1</v>
      </c>
      <c r="F388" s="250" t="s">
        <v>451</v>
      </c>
      <c r="G388" s="248"/>
      <c r="H388" s="251">
        <v>5.0700000000000003</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172</v>
      </c>
      <c r="AU388" s="257" t="s">
        <v>83</v>
      </c>
      <c r="AV388" s="14" t="s">
        <v>83</v>
      </c>
      <c r="AW388" s="14" t="s">
        <v>30</v>
      </c>
      <c r="AX388" s="14" t="s">
        <v>73</v>
      </c>
      <c r="AY388" s="257" t="s">
        <v>160</v>
      </c>
    </row>
    <row r="389" s="13" customFormat="1">
      <c r="A389" s="13"/>
      <c r="B389" s="237"/>
      <c r="C389" s="238"/>
      <c r="D389" s="232" t="s">
        <v>172</v>
      </c>
      <c r="E389" s="239" t="s">
        <v>1</v>
      </c>
      <c r="F389" s="240" t="s">
        <v>452</v>
      </c>
      <c r="G389" s="238"/>
      <c r="H389" s="239" t="s">
        <v>1</v>
      </c>
      <c r="I389" s="241"/>
      <c r="J389" s="238"/>
      <c r="K389" s="238"/>
      <c r="L389" s="242"/>
      <c r="M389" s="243"/>
      <c r="N389" s="244"/>
      <c r="O389" s="244"/>
      <c r="P389" s="244"/>
      <c r="Q389" s="244"/>
      <c r="R389" s="244"/>
      <c r="S389" s="244"/>
      <c r="T389" s="245"/>
      <c r="U389" s="13"/>
      <c r="V389" s="13"/>
      <c r="W389" s="13"/>
      <c r="X389" s="13"/>
      <c r="Y389" s="13"/>
      <c r="Z389" s="13"/>
      <c r="AA389" s="13"/>
      <c r="AB389" s="13"/>
      <c r="AC389" s="13"/>
      <c r="AD389" s="13"/>
      <c r="AE389" s="13"/>
      <c r="AT389" s="246" t="s">
        <v>172</v>
      </c>
      <c r="AU389" s="246" t="s">
        <v>83</v>
      </c>
      <c r="AV389" s="13" t="s">
        <v>81</v>
      </c>
      <c r="AW389" s="13" t="s">
        <v>30</v>
      </c>
      <c r="AX389" s="13" t="s">
        <v>73</v>
      </c>
      <c r="AY389" s="246" t="s">
        <v>160</v>
      </c>
    </row>
    <row r="390" s="14" customFormat="1">
      <c r="A390" s="14"/>
      <c r="B390" s="247"/>
      <c r="C390" s="248"/>
      <c r="D390" s="232" t="s">
        <v>172</v>
      </c>
      <c r="E390" s="249" t="s">
        <v>1</v>
      </c>
      <c r="F390" s="250" t="s">
        <v>453</v>
      </c>
      <c r="G390" s="248"/>
      <c r="H390" s="251">
        <v>3.2999999999999998</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172</v>
      </c>
      <c r="AU390" s="257" t="s">
        <v>83</v>
      </c>
      <c r="AV390" s="14" t="s">
        <v>83</v>
      </c>
      <c r="AW390" s="14" t="s">
        <v>30</v>
      </c>
      <c r="AX390" s="14" t="s">
        <v>73</v>
      </c>
      <c r="AY390" s="257" t="s">
        <v>160</v>
      </c>
    </row>
    <row r="391" s="13" customFormat="1">
      <c r="A391" s="13"/>
      <c r="B391" s="237"/>
      <c r="C391" s="238"/>
      <c r="D391" s="232" t="s">
        <v>172</v>
      </c>
      <c r="E391" s="239" t="s">
        <v>1</v>
      </c>
      <c r="F391" s="240" t="s">
        <v>454</v>
      </c>
      <c r="G391" s="238"/>
      <c r="H391" s="239" t="s">
        <v>1</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172</v>
      </c>
      <c r="AU391" s="246" t="s">
        <v>83</v>
      </c>
      <c r="AV391" s="13" t="s">
        <v>81</v>
      </c>
      <c r="AW391" s="13" t="s">
        <v>30</v>
      </c>
      <c r="AX391" s="13" t="s">
        <v>73</v>
      </c>
      <c r="AY391" s="246" t="s">
        <v>160</v>
      </c>
    </row>
    <row r="392" s="14" customFormat="1">
      <c r="A392" s="14"/>
      <c r="B392" s="247"/>
      <c r="C392" s="248"/>
      <c r="D392" s="232" t="s">
        <v>172</v>
      </c>
      <c r="E392" s="249" t="s">
        <v>1</v>
      </c>
      <c r="F392" s="250" t="s">
        <v>455</v>
      </c>
      <c r="G392" s="248"/>
      <c r="H392" s="251">
        <v>5.7750000000000004</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172</v>
      </c>
      <c r="AU392" s="257" t="s">
        <v>83</v>
      </c>
      <c r="AV392" s="14" t="s">
        <v>83</v>
      </c>
      <c r="AW392" s="14" t="s">
        <v>30</v>
      </c>
      <c r="AX392" s="14" t="s">
        <v>73</v>
      </c>
      <c r="AY392" s="257" t="s">
        <v>160</v>
      </c>
    </row>
    <row r="393" s="13" customFormat="1">
      <c r="A393" s="13"/>
      <c r="B393" s="237"/>
      <c r="C393" s="238"/>
      <c r="D393" s="232" t="s">
        <v>172</v>
      </c>
      <c r="E393" s="239" t="s">
        <v>1</v>
      </c>
      <c r="F393" s="240" t="s">
        <v>456</v>
      </c>
      <c r="G393" s="238"/>
      <c r="H393" s="239" t="s">
        <v>1</v>
      </c>
      <c r="I393" s="241"/>
      <c r="J393" s="238"/>
      <c r="K393" s="238"/>
      <c r="L393" s="242"/>
      <c r="M393" s="243"/>
      <c r="N393" s="244"/>
      <c r="O393" s="244"/>
      <c r="P393" s="244"/>
      <c r="Q393" s="244"/>
      <c r="R393" s="244"/>
      <c r="S393" s="244"/>
      <c r="T393" s="245"/>
      <c r="U393" s="13"/>
      <c r="V393" s="13"/>
      <c r="W393" s="13"/>
      <c r="X393" s="13"/>
      <c r="Y393" s="13"/>
      <c r="Z393" s="13"/>
      <c r="AA393" s="13"/>
      <c r="AB393" s="13"/>
      <c r="AC393" s="13"/>
      <c r="AD393" s="13"/>
      <c r="AE393" s="13"/>
      <c r="AT393" s="246" t="s">
        <v>172</v>
      </c>
      <c r="AU393" s="246" t="s">
        <v>83</v>
      </c>
      <c r="AV393" s="13" t="s">
        <v>81</v>
      </c>
      <c r="AW393" s="13" t="s">
        <v>30</v>
      </c>
      <c r="AX393" s="13" t="s">
        <v>73</v>
      </c>
      <c r="AY393" s="246" t="s">
        <v>160</v>
      </c>
    </row>
    <row r="394" s="14" customFormat="1">
      <c r="A394" s="14"/>
      <c r="B394" s="247"/>
      <c r="C394" s="248"/>
      <c r="D394" s="232" t="s">
        <v>172</v>
      </c>
      <c r="E394" s="249" t="s">
        <v>1</v>
      </c>
      <c r="F394" s="250" t="s">
        <v>457</v>
      </c>
      <c r="G394" s="248"/>
      <c r="H394" s="251">
        <v>49.896000000000001</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172</v>
      </c>
      <c r="AU394" s="257" t="s">
        <v>83</v>
      </c>
      <c r="AV394" s="14" t="s">
        <v>83</v>
      </c>
      <c r="AW394" s="14" t="s">
        <v>30</v>
      </c>
      <c r="AX394" s="14" t="s">
        <v>73</v>
      </c>
      <c r="AY394" s="257" t="s">
        <v>160</v>
      </c>
    </row>
    <row r="395" s="13" customFormat="1">
      <c r="A395" s="13"/>
      <c r="B395" s="237"/>
      <c r="C395" s="238"/>
      <c r="D395" s="232" t="s">
        <v>172</v>
      </c>
      <c r="E395" s="239" t="s">
        <v>1</v>
      </c>
      <c r="F395" s="240" t="s">
        <v>458</v>
      </c>
      <c r="G395" s="238"/>
      <c r="H395" s="239" t="s">
        <v>1</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172</v>
      </c>
      <c r="AU395" s="246" t="s">
        <v>83</v>
      </c>
      <c r="AV395" s="13" t="s">
        <v>81</v>
      </c>
      <c r="AW395" s="13" t="s">
        <v>30</v>
      </c>
      <c r="AX395" s="13" t="s">
        <v>73</v>
      </c>
      <c r="AY395" s="246" t="s">
        <v>160</v>
      </c>
    </row>
    <row r="396" s="14" customFormat="1">
      <c r="A396" s="14"/>
      <c r="B396" s="247"/>
      <c r="C396" s="248"/>
      <c r="D396" s="232" t="s">
        <v>172</v>
      </c>
      <c r="E396" s="249" t="s">
        <v>1</v>
      </c>
      <c r="F396" s="250" t="s">
        <v>459</v>
      </c>
      <c r="G396" s="248"/>
      <c r="H396" s="251">
        <v>3.4319999999999999</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172</v>
      </c>
      <c r="AU396" s="257" t="s">
        <v>83</v>
      </c>
      <c r="AV396" s="14" t="s">
        <v>83</v>
      </c>
      <c r="AW396" s="14" t="s">
        <v>30</v>
      </c>
      <c r="AX396" s="14" t="s">
        <v>73</v>
      </c>
      <c r="AY396" s="257" t="s">
        <v>160</v>
      </c>
    </row>
    <row r="397" s="13" customFormat="1">
      <c r="A397" s="13"/>
      <c r="B397" s="237"/>
      <c r="C397" s="238"/>
      <c r="D397" s="232" t="s">
        <v>172</v>
      </c>
      <c r="E397" s="239" t="s">
        <v>1</v>
      </c>
      <c r="F397" s="240" t="s">
        <v>460</v>
      </c>
      <c r="G397" s="238"/>
      <c r="H397" s="239" t="s">
        <v>1</v>
      </c>
      <c r="I397" s="241"/>
      <c r="J397" s="238"/>
      <c r="K397" s="238"/>
      <c r="L397" s="242"/>
      <c r="M397" s="243"/>
      <c r="N397" s="244"/>
      <c r="O397" s="244"/>
      <c r="P397" s="244"/>
      <c r="Q397" s="244"/>
      <c r="R397" s="244"/>
      <c r="S397" s="244"/>
      <c r="T397" s="245"/>
      <c r="U397" s="13"/>
      <c r="V397" s="13"/>
      <c r="W397" s="13"/>
      <c r="X397" s="13"/>
      <c r="Y397" s="13"/>
      <c r="Z397" s="13"/>
      <c r="AA397" s="13"/>
      <c r="AB397" s="13"/>
      <c r="AC397" s="13"/>
      <c r="AD397" s="13"/>
      <c r="AE397" s="13"/>
      <c r="AT397" s="246" t="s">
        <v>172</v>
      </c>
      <c r="AU397" s="246" t="s">
        <v>83</v>
      </c>
      <c r="AV397" s="13" t="s">
        <v>81</v>
      </c>
      <c r="AW397" s="13" t="s">
        <v>30</v>
      </c>
      <c r="AX397" s="13" t="s">
        <v>73</v>
      </c>
      <c r="AY397" s="246" t="s">
        <v>160</v>
      </c>
    </row>
    <row r="398" s="14" customFormat="1">
      <c r="A398" s="14"/>
      <c r="B398" s="247"/>
      <c r="C398" s="248"/>
      <c r="D398" s="232" t="s">
        <v>172</v>
      </c>
      <c r="E398" s="249" t="s">
        <v>1</v>
      </c>
      <c r="F398" s="250" t="s">
        <v>459</v>
      </c>
      <c r="G398" s="248"/>
      <c r="H398" s="251">
        <v>3.4319999999999999</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172</v>
      </c>
      <c r="AU398" s="257" t="s">
        <v>83</v>
      </c>
      <c r="AV398" s="14" t="s">
        <v>83</v>
      </c>
      <c r="AW398" s="14" t="s">
        <v>30</v>
      </c>
      <c r="AX398" s="14" t="s">
        <v>73</v>
      </c>
      <c r="AY398" s="257" t="s">
        <v>160</v>
      </c>
    </row>
    <row r="399" s="13" customFormat="1">
      <c r="A399" s="13"/>
      <c r="B399" s="237"/>
      <c r="C399" s="238"/>
      <c r="D399" s="232" t="s">
        <v>172</v>
      </c>
      <c r="E399" s="239" t="s">
        <v>1</v>
      </c>
      <c r="F399" s="240" t="s">
        <v>461</v>
      </c>
      <c r="G399" s="238"/>
      <c r="H399" s="239" t="s">
        <v>1</v>
      </c>
      <c r="I399" s="241"/>
      <c r="J399" s="238"/>
      <c r="K399" s="238"/>
      <c r="L399" s="242"/>
      <c r="M399" s="243"/>
      <c r="N399" s="244"/>
      <c r="O399" s="244"/>
      <c r="P399" s="244"/>
      <c r="Q399" s="244"/>
      <c r="R399" s="244"/>
      <c r="S399" s="244"/>
      <c r="T399" s="245"/>
      <c r="U399" s="13"/>
      <c r="V399" s="13"/>
      <c r="W399" s="13"/>
      <c r="X399" s="13"/>
      <c r="Y399" s="13"/>
      <c r="Z399" s="13"/>
      <c r="AA399" s="13"/>
      <c r="AB399" s="13"/>
      <c r="AC399" s="13"/>
      <c r="AD399" s="13"/>
      <c r="AE399" s="13"/>
      <c r="AT399" s="246" t="s">
        <v>172</v>
      </c>
      <c r="AU399" s="246" t="s">
        <v>83</v>
      </c>
      <c r="AV399" s="13" t="s">
        <v>81</v>
      </c>
      <c r="AW399" s="13" t="s">
        <v>30</v>
      </c>
      <c r="AX399" s="13" t="s">
        <v>73</v>
      </c>
      <c r="AY399" s="246" t="s">
        <v>160</v>
      </c>
    </row>
    <row r="400" s="14" customFormat="1">
      <c r="A400" s="14"/>
      <c r="B400" s="247"/>
      <c r="C400" s="248"/>
      <c r="D400" s="232" t="s">
        <v>172</v>
      </c>
      <c r="E400" s="249" t="s">
        <v>1</v>
      </c>
      <c r="F400" s="250" t="s">
        <v>462</v>
      </c>
      <c r="G400" s="248"/>
      <c r="H400" s="251">
        <v>11.925000000000001</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172</v>
      </c>
      <c r="AU400" s="257" t="s">
        <v>83</v>
      </c>
      <c r="AV400" s="14" t="s">
        <v>83</v>
      </c>
      <c r="AW400" s="14" t="s">
        <v>30</v>
      </c>
      <c r="AX400" s="14" t="s">
        <v>73</v>
      </c>
      <c r="AY400" s="257" t="s">
        <v>160</v>
      </c>
    </row>
    <row r="401" s="13" customFormat="1">
      <c r="A401" s="13"/>
      <c r="B401" s="237"/>
      <c r="C401" s="238"/>
      <c r="D401" s="232" t="s">
        <v>172</v>
      </c>
      <c r="E401" s="239" t="s">
        <v>1</v>
      </c>
      <c r="F401" s="240" t="s">
        <v>463</v>
      </c>
      <c r="G401" s="238"/>
      <c r="H401" s="239" t="s">
        <v>1</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172</v>
      </c>
      <c r="AU401" s="246" t="s">
        <v>83</v>
      </c>
      <c r="AV401" s="13" t="s">
        <v>81</v>
      </c>
      <c r="AW401" s="13" t="s">
        <v>30</v>
      </c>
      <c r="AX401" s="13" t="s">
        <v>73</v>
      </c>
      <c r="AY401" s="246" t="s">
        <v>160</v>
      </c>
    </row>
    <row r="402" s="14" customFormat="1">
      <c r="A402" s="14"/>
      <c r="B402" s="247"/>
      <c r="C402" s="248"/>
      <c r="D402" s="232" t="s">
        <v>172</v>
      </c>
      <c r="E402" s="249" t="s">
        <v>1</v>
      </c>
      <c r="F402" s="250" t="s">
        <v>464</v>
      </c>
      <c r="G402" s="248"/>
      <c r="H402" s="251">
        <v>7.4249999999999998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172</v>
      </c>
      <c r="AU402" s="257" t="s">
        <v>83</v>
      </c>
      <c r="AV402" s="14" t="s">
        <v>83</v>
      </c>
      <c r="AW402" s="14" t="s">
        <v>30</v>
      </c>
      <c r="AX402" s="14" t="s">
        <v>73</v>
      </c>
      <c r="AY402" s="257" t="s">
        <v>160</v>
      </c>
    </row>
    <row r="403" s="13" customFormat="1">
      <c r="A403" s="13"/>
      <c r="B403" s="237"/>
      <c r="C403" s="238"/>
      <c r="D403" s="232" t="s">
        <v>172</v>
      </c>
      <c r="E403" s="239" t="s">
        <v>1</v>
      </c>
      <c r="F403" s="240" t="s">
        <v>465</v>
      </c>
      <c r="G403" s="238"/>
      <c r="H403" s="239" t="s">
        <v>1</v>
      </c>
      <c r="I403" s="241"/>
      <c r="J403" s="238"/>
      <c r="K403" s="238"/>
      <c r="L403" s="242"/>
      <c r="M403" s="243"/>
      <c r="N403" s="244"/>
      <c r="O403" s="244"/>
      <c r="P403" s="244"/>
      <c r="Q403" s="244"/>
      <c r="R403" s="244"/>
      <c r="S403" s="244"/>
      <c r="T403" s="245"/>
      <c r="U403" s="13"/>
      <c r="V403" s="13"/>
      <c r="W403" s="13"/>
      <c r="X403" s="13"/>
      <c r="Y403" s="13"/>
      <c r="Z403" s="13"/>
      <c r="AA403" s="13"/>
      <c r="AB403" s="13"/>
      <c r="AC403" s="13"/>
      <c r="AD403" s="13"/>
      <c r="AE403" s="13"/>
      <c r="AT403" s="246" t="s">
        <v>172</v>
      </c>
      <c r="AU403" s="246" t="s">
        <v>83</v>
      </c>
      <c r="AV403" s="13" t="s">
        <v>81</v>
      </c>
      <c r="AW403" s="13" t="s">
        <v>30</v>
      </c>
      <c r="AX403" s="13" t="s">
        <v>73</v>
      </c>
      <c r="AY403" s="246" t="s">
        <v>160</v>
      </c>
    </row>
    <row r="404" s="14" customFormat="1">
      <c r="A404" s="14"/>
      <c r="B404" s="247"/>
      <c r="C404" s="248"/>
      <c r="D404" s="232" t="s">
        <v>172</v>
      </c>
      <c r="E404" s="249" t="s">
        <v>1</v>
      </c>
      <c r="F404" s="250" t="s">
        <v>464</v>
      </c>
      <c r="G404" s="248"/>
      <c r="H404" s="251">
        <v>7.4249999999999998</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172</v>
      </c>
      <c r="AU404" s="257" t="s">
        <v>83</v>
      </c>
      <c r="AV404" s="14" t="s">
        <v>83</v>
      </c>
      <c r="AW404" s="14" t="s">
        <v>30</v>
      </c>
      <c r="AX404" s="14" t="s">
        <v>73</v>
      </c>
      <c r="AY404" s="257" t="s">
        <v>160</v>
      </c>
    </row>
    <row r="405" s="13" customFormat="1">
      <c r="A405" s="13"/>
      <c r="B405" s="237"/>
      <c r="C405" s="238"/>
      <c r="D405" s="232" t="s">
        <v>172</v>
      </c>
      <c r="E405" s="239" t="s">
        <v>1</v>
      </c>
      <c r="F405" s="240" t="s">
        <v>466</v>
      </c>
      <c r="G405" s="238"/>
      <c r="H405" s="239" t="s">
        <v>1</v>
      </c>
      <c r="I405" s="241"/>
      <c r="J405" s="238"/>
      <c r="K405" s="238"/>
      <c r="L405" s="242"/>
      <c r="M405" s="243"/>
      <c r="N405" s="244"/>
      <c r="O405" s="244"/>
      <c r="P405" s="244"/>
      <c r="Q405" s="244"/>
      <c r="R405" s="244"/>
      <c r="S405" s="244"/>
      <c r="T405" s="245"/>
      <c r="U405" s="13"/>
      <c r="V405" s="13"/>
      <c r="W405" s="13"/>
      <c r="X405" s="13"/>
      <c r="Y405" s="13"/>
      <c r="Z405" s="13"/>
      <c r="AA405" s="13"/>
      <c r="AB405" s="13"/>
      <c r="AC405" s="13"/>
      <c r="AD405" s="13"/>
      <c r="AE405" s="13"/>
      <c r="AT405" s="246" t="s">
        <v>172</v>
      </c>
      <c r="AU405" s="246" t="s">
        <v>83</v>
      </c>
      <c r="AV405" s="13" t="s">
        <v>81</v>
      </c>
      <c r="AW405" s="13" t="s">
        <v>30</v>
      </c>
      <c r="AX405" s="13" t="s">
        <v>73</v>
      </c>
      <c r="AY405" s="246" t="s">
        <v>160</v>
      </c>
    </row>
    <row r="406" s="14" customFormat="1">
      <c r="A406" s="14"/>
      <c r="B406" s="247"/>
      <c r="C406" s="248"/>
      <c r="D406" s="232" t="s">
        <v>172</v>
      </c>
      <c r="E406" s="249" t="s">
        <v>1</v>
      </c>
      <c r="F406" s="250" t="s">
        <v>467</v>
      </c>
      <c r="G406" s="248"/>
      <c r="H406" s="251">
        <v>17.699999999999999</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172</v>
      </c>
      <c r="AU406" s="257" t="s">
        <v>83</v>
      </c>
      <c r="AV406" s="14" t="s">
        <v>83</v>
      </c>
      <c r="AW406" s="14" t="s">
        <v>30</v>
      </c>
      <c r="AX406" s="14" t="s">
        <v>73</v>
      </c>
      <c r="AY406" s="257" t="s">
        <v>160</v>
      </c>
    </row>
    <row r="407" s="13" customFormat="1">
      <c r="A407" s="13"/>
      <c r="B407" s="237"/>
      <c r="C407" s="238"/>
      <c r="D407" s="232" t="s">
        <v>172</v>
      </c>
      <c r="E407" s="239" t="s">
        <v>1</v>
      </c>
      <c r="F407" s="240" t="s">
        <v>468</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172</v>
      </c>
      <c r="AU407" s="246" t="s">
        <v>83</v>
      </c>
      <c r="AV407" s="13" t="s">
        <v>81</v>
      </c>
      <c r="AW407" s="13" t="s">
        <v>30</v>
      </c>
      <c r="AX407" s="13" t="s">
        <v>73</v>
      </c>
      <c r="AY407" s="246" t="s">
        <v>160</v>
      </c>
    </row>
    <row r="408" s="14" customFormat="1">
      <c r="A408" s="14"/>
      <c r="B408" s="247"/>
      <c r="C408" s="248"/>
      <c r="D408" s="232" t="s">
        <v>172</v>
      </c>
      <c r="E408" s="249" t="s">
        <v>1</v>
      </c>
      <c r="F408" s="250" t="s">
        <v>469</v>
      </c>
      <c r="G408" s="248"/>
      <c r="H408" s="251">
        <v>4.5750000000000002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172</v>
      </c>
      <c r="AU408" s="257" t="s">
        <v>83</v>
      </c>
      <c r="AV408" s="14" t="s">
        <v>83</v>
      </c>
      <c r="AW408" s="14" t="s">
        <v>30</v>
      </c>
      <c r="AX408" s="14" t="s">
        <v>73</v>
      </c>
      <c r="AY408" s="257" t="s">
        <v>160</v>
      </c>
    </row>
    <row r="409" s="13" customFormat="1">
      <c r="A409" s="13"/>
      <c r="B409" s="237"/>
      <c r="C409" s="238"/>
      <c r="D409" s="232" t="s">
        <v>172</v>
      </c>
      <c r="E409" s="239" t="s">
        <v>1</v>
      </c>
      <c r="F409" s="240" t="s">
        <v>470</v>
      </c>
      <c r="G409" s="238"/>
      <c r="H409" s="239" t="s">
        <v>1</v>
      </c>
      <c r="I409" s="241"/>
      <c r="J409" s="238"/>
      <c r="K409" s="238"/>
      <c r="L409" s="242"/>
      <c r="M409" s="243"/>
      <c r="N409" s="244"/>
      <c r="O409" s="244"/>
      <c r="P409" s="244"/>
      <c r="Q409" s="244"/>
      <c r="R409" s="244"/>
      <c r="S409" s="244"/>
      <c r="T409" s="245"/>
      <c r="U409" s="13"/>
      <c r="V409" s="13"/>
      <c r="W409" s="13"/>
      <c r="X409" s="13"/>
      <c r="Y409" s="13"/>
      <c r="Z409" s="13"/>
      <c r="AA409" s="13"/>
      <c r="AB409" s="13"/>
      <c r="AC409" s="13"/>
      <c r="AD409" s="13"/>
      <c r="AE409" s="13"/>
      <c r="AT409" s="246" t="s">
        <v>172</v>
      </c>
      <c r="AU409" s="246" t="s">
        <v>83</v>
      </c>
      <c r="AV409" s="13" t="s">
        <v>81</v>
      </c>
      <c r="AW409" s="13" t="s">
        <v>30</v>
      </c>
      <c r="AX409" s="13" t="s">
        <v>73</v>
      </c>
      <c r="AY409" s="246" t="s">
        <v>160</v>
      </c>
    </row>
    <row r="410" s="14" customFormat="1">
      <c r="A410" s="14"/>
      <c r="B410" s="247"/>
      <c r="C410" s="248"/>
      <c r="D410" s="232" t="s">
        <v>172</v>
      </c>
      <c r="E410" s="249" t="s">
        <v>1</v>
      </c>
      <c r="F410" s="250" t="s">
        <v>471</v>
      </c>
      <c r="G410" s="248"/>
      <c r="H410" s="251">
        <v>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172</v>
      </c>
      <c r="AU410" s="257" t="s">
        <v>83</v>
      </c>
      <c r="AV410" s="14" t="s">
        <v>83</v>
      </c>
      <c r="AW410" s="14" t="s">
        <v>30</v>
      </c>
      <c r="AX410" s="14" t="s">
        <v>73</v>
      </c>
      <c r="AY410" s="257" t="s">
        <v>160</v>
      </c>
    </row>
    <row r="411" s="13" customFormat="1">
      <c r="A411" s="13"/>
      <c r="B411" s="237"/>
      <c r="C411" s="238"/>
      <c r="D411" s="232" t="s">
        <v>172</v>
      </c>
      <c r="E411" s="239" t="s">
        <v>1</v>
      </c>
      <c r="F411" s="240" t="s">
        <v>472</v>
      </c>
      <c r="G411" s="238"/>
      <c r="H411" s="239" t="s">
        <v>1</v>
      </c>
      <c r="I411" s="241"/>
      <c r="J411" s="238"/>
      <c r="K411" s="238"/>
      <c r="L411" s="242"/>
      <c r="M411" s="243"/>
      <c r="N411" s="244"/>
      <c r="O411" s="244"/>
      <c r="P411" s="244"/>
      <c r="Q411" s="244"/>
      <c r="R411" s="244"/>
      <c r="S411" s="244"/>
      <c r="T411" s="245"/>
      <c r="U411" s="13"/>
      <c r="V411" s="13"/>
      <c r="W411" s="13"/>
      <c r="X411" s="13"/>
      <c r="Y411" s="13"/>
      <c r="Z411" s="13"/>
      <c r="AA411" s="13"/>
      <c r="AB411" s="13"/>
      <c r="AC411" s="13"/>
      <c r="AD411" s="13"/>
      <c r="AE411" s="13"/>
      <c r="AT411" s="246" t="s">
        <v>172</v>
      </c>
      <c r="AU411" s="246" t="s">
        <v>83</v>
      </c>
      <c r="AV411" s="13" t="s">
        <v>81</v>
      </c>
      <c r="AW411" s="13" t="s">
        <v>30</v>
      </c>
      <c r="AX411" s="13" t="s">
        <v>73</v>
      </c>
      <c r="AY411" s="246" t="s">
        <v>160</v>
      </c>
    </row>
    <row r="412" s="14" customFormat="1">
      <c r="A412" s="14"/>
      <c r="B412" s="247"/>
      <c r="C412" s="248"/>
      <c r="D412" s="232" t="s">
        <v>172</v>
      </c>
      <c r="E412" s="249" t="s">
        <v>1</v>
      </c>
      <c r="F412" s="250" t="s">
        <v>473</v>
      </c>
      <c r="G412" s="248"/>
      <c r="H412" s="251">
        <v>12</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172</v>
      </c>
      <c r="AU412" s="257" t="s">
        <v>83</v>
      </c>
      <c r="AV412" s="14" t="s">
        <v>83</v>
      </c>
      <c r="AW412" s="14" t="s">
        <v>30</v>
      </c>
      <c r="AX412" s="14" t="s">
        <v>73</v>
      </c>
      <c r="AY412" s="257" t="s">
        <v>160</v>
      </c>
    </row>
    <row r="413" s="13" customFormat="1">
      <c r="A413" s="13"/>
      <c r="B413" s="237"/>
      <c r="C413" s="238"/>
      <c r="D413" s="232" t="s">
        <v>172</v>
      </c>
      <c r="E413" s="239" t="s">
        <v>1</v>
      </c>
      <c r="F413" s="240" t="s">
        <v>474</v>
      </c>
      <c r="G413" s="238"/>
      <c r="H413" s="239" t="s">
        <v>1</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172</v>
      </c>
      <c r="AU413" s="246" t="s">
        <v>83</v>
      </c>
      <c r="AV413" s="13" t="s">
        <v>81</v>
      </c>
      <c r="AW413" s="13" t="s">
        <v>30</v>
      </c>
      <c r="AX413" s="13" t="s">
        <v>73</v>
      </c>
      <c r="AY413" s="246" t="s">
        <v>160</v>
      </c>
    </row>
    <row r="414" s="14" customFormat="1">
      <c r="A414" s="14"/>
      <c r="B414" s="247"/>
      <c r="C414" s="248"/>
      <c r="D414" s="232" t="s">
        <v>172</v>
      </c>
      <c r="E414" s="249" t="s">
        <v>1</v>
      </c>
      <c r="F414" s="250" t="s">
        <v>475</v>
      </c>
      <c r="G414" s="248"/>
      <c r="H414" s="251">
        <v>22.5</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172</v>
      </c>
      <c r="AU414" s="257" t="s">
        <v>83</v>
      </c>
      <c r="AV414" s="14" t="s">
        <v>83</v>
      </c>
      <c r="AW414" s="14" t="s">
        <v>30</v>
      </c>
      <c r="AX414" s="14" t="s">
        <v>73</v>
      </c>
      <c r="AY414" s="257" t="s">
        <v>160</v>
      </c>
    </row>
    <row r="415" s="13" customFormat="1">
      <c r="A415" s="13"/>
      <c r="B415" s="237"/>
      <c r="C415" s="238"/>
      <c r="D415" s="232" t="s">
        <v>172</v>
      </c>
      <c r="E415" s="239" t="s">
        <v>1</v>
      </c>
      <c r="F415" s="240" t="s">
        <v>476</v>
      </c>
      <c r="G415" s="238"/>
      <c r="H415" s="239" t="s">
        <v>1</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172</v>
      </c>
      <c r="AU415" s="246" t="s">
        <v>83</v>
      </c>
      <c r="AV415" s="13" t="s">
        <v>81</v>
      </c>
      <c r="AW415" s="13" t="s">
        <v>30</v>
      </c>
      <c r="AX415" s="13" t="s">
        <v>73</v>
      </c>
      <c r="AY415" s="246" t="s">
        <v>160</v>
      </c>
    </row>
    <row r="416" s="14" customFormat="1">
      <c r="A416" s="14"/>
      <c r="B416" s="247"/>
      <c r="C416" s="248"/>
      <c r="D416" s="232" t="s">
        <v>172</v>
      </c>
      <c r="E416" s="249" t="s">
        <v>1</v>
      </c>
      <c r="F416" s="250" t="s">
        <v>477</v>
      </c>
      <c r="G416" s="248"/>
      <c r="H416" s="251">
        <v>18.524999999999999</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172</v>
      </c>
      <c r="AU416" s="257" t="s">
        <v>83</v>
      </c>
      <c r="AV416" s="14" t="s">
        <v>83</v>
      </c>
      <c r="AW416" s="14" t="s">
        <v>30</v>
      </c>
      <c r="AX416" s="14" t="s">
        <v>73</v>
      </c>
      <c r="AY416" s="257" t="s">
        <v>160</v>
      </c>
    </row>
    <row r="417" s="13" customFormat="1">
      <c r="A417" s="13"/>
      <c r="B417" s="237"/>
      <c r="C417" s="238"/>
      <c r="D417" s="232" t="s">
        <v>172</v>
      </c>
      <c r="E417" s="239" t="s">
        <v>1</v>
      </c>
      <c r="F417" s="240" t="s">
        <v>478</v>
      </c>
      <c r="G417" s="238"/>
      <c r="H417" s="239" t="s">
        <v>1</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172</v>
      </c>
      <c r="AU417" s="246" t="s">
        <v>83</v>
      </c>
      <c r="AV417" s="13" t="s">
        <v>81</v>
      </c>
      <c r="AW417" s="13" t="s">
        <v>30</v>
      </c>
      <c r="AX417" s="13" t="s">
        <v>73</v>
      </c>
      <c r="AY417" s="246" t="s">
        <v>160</v>
      </c>
    </row>
    <row r="418" s="14" customFormat="1">
      <c r="A418" s="14"/>
      <c r="B418" s="247"/>
      <c r="C418" s="248"/>
      <c r="D418" s="232" t="s">
        <v>172</v>
      </c>
      <c r="E418" s="249" t="s">
        <v>1</v>
      </c>
      <c r="F418" s="250" t="s">
        <v>479</v>
      </c>
      <c r="G418" s="248"/>
      <c r="H418" s="251">
        <v>6.1500000000000004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172</v>
      </c>
      <c r="AU418" s="257" t="s">
        <v>83</v>
      </c>
      <c r="AV418" s="14" t="s">
        <v>83</v>
      </c>
      <c r="AW418" s="14" t="s">
        <v>30</v>
      </c>
      <c r="AX418" s="14" t="s">
        <v>73</v>
      </c>
      <c r="AY418" s="257" t="s">
        <v>160</v>
      </c>
    </row>
    <row r="419" s="13" customFormat="1">
      <c r="A419" s="13"/>
      <c r="B419" s="237"/>
      <c r="C419" s="238"/>
      <c r="D419" s="232" t="s">
        <v>172</v>
      </c>
      <c r="E419" s="239" t="s">
        <v>1</v>
      </c>
      <c r="F419" s="240" t="s">
        <v>480</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172</v>
      </c>
      <c r="AU419" s="246" t="s">
        <v>83</v>
      </c>
      <c r="AV419" s="13" t="s">
        <v>81</v>
      </c>
      <c r="AW419" s="13" t="s">
        <v>30</v>
      </c>
      <c r="AX419" s="13" t="s">
        <v>73</v>
      </c>
      <c r="AY419" s="246" t="s">
        <v>160</v>
      </c>
    </row>
    <row r="420" s="14" customFormat="1">
      <c r="A420" s="14"/>
      <c r="B420" s="247"/>
      <c r="C420" s="248"/>
      <c r="D420" s="232" t="s">
        <v>172</v>
      </c>
      <c r="E420" s="249" t="s">
        <v>1</v>
      </c>
      <c r="F420" s="250" t="s">
        <v>479</v>
      </c>
      <c r="G420" s="248"/>
      <c r="H420" s="251">
        <v>6.1500000000000004</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172</v>
      </c>
      <c r="AU420" s="257" t="s">
        <v>83</v>
      </c>
      <c r="AV420" s="14" t="s">
        <v>83</v>
      </c>
      <c r="AW420" s="14" t="s">
        <v>30</v>
      </c>
      <c r="AX420" s="14" t="s">
        <v>73</v>
      </c>
      <c r="AY420" s="257" t="s">
        <v>160</v>
      </c>
    </row>
    <row r="421" s="13" customFormat="1">
      <c r="A421" s="13"/>
      <c r="B421" s="237"/>
      <c r="C421" s="238"/>
      <c r="D421" s="232" t="s">
        <v>172</v>
      </c>
      <c r="E421" s="239" t="s">
        <v>1</v>
      </c>
      <c r="F421" s="240" t="s">
        <v>481</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172</v>
      </c>
      <c r="AU421" s="246" t="s">
        <v>83</v>
      </c>
      <c r="AV421" s="13" t="s">
        <v>81</v>
      </c>
      <c r="AW421" s="13" t="s">
        <v>30</v>
      </c>
      <c r="AX421" s="13" t="s">
        <v>73</v>
      </c>
      <c r="AY421" s="246" t="s">
        <v>160</v>
      </c>
    </row>
    <row r="422" s="14" customFormat="1">
      <c r="A422" s="14"/>
      <c r="B422" s="247"/>
      <c r="C422" s="248"/>
      <c r="D422" s="232" t="s">
        <v>172</v>
      </c>
      <c r="E422" s="249" t="s">
        <v>1</v>
      </c>
      <c r="F422" s="250" t="s">
        <v>441</v>
      </c>
      <c r="G422" s="248"/>
      <c r="H422" s="251">
        <v>6.75</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172</v>
      </c>
      <c r="AU422" s="257" t="s">
        <v>83</v>
      </c>
      <c r="AV422" s="14" t="s">
        <v>83</v>
      </c>
      <c r="AW422" s="14" t="s">
        <v>30</v>
      </c>
      <c r="AX422" s="14" t="s">
        <v>73</v>
      </c>
      <c r="AY422" s="257" t="s">
        <v>160</v>
      </c>
    </row>
    <row r="423" s="13" customFormat="1">
      <c r="A423" s="13"/>
      <c r="B423" s="237"/>
      <c r="C423" s="238"/>
      <c r="D423" s="232" t="s">
        <v>172</v>
      </c>
      <c r="E423" s="239" t="s">
        <v>1</v>
      </c>
      <c r="F423" s="240" t="s">
        <v>482</v>
      </c>
      <c r="G423" s="238"/>
      <c r="H423" s="239" t="s">
        <v>1</v>
      </c>
      <c r="I423" s="241"/>
      <c r="J423" s="238"/>
      <c r="K423" s="238"/>
      <c r="L423" s="242"/>
      <c r="M423" s="243"/>
      <c r="N423" s="244"/>
      <c r="O423" s="244"/>
      <c r="P423" s="244"/>
      <c r="Q423" s="244"/>
      <c r="R423" s="244"/>
      <c r="S423" s="244"/>
      <c r="T423" s="245"/>
      <c r="U423" s="13"/>
      <c r="V423" s="13"/>
      <c r="W423" s="13"/>
      <c r="X423" s="13"/>
      <c r="Y423" s="13"/>
      <c r="Z423" s="13"/>
      <c r="AA423" s="13"/>
      <c r="AB423" s="13"/>
      <c r="AC423" s="13"/>
      <c r="AD423" s="13"/>
      <c r="AE423" s="13"/>
      <c r="AT423" s="246" t="s">
        <v>172</v>
      </c>
      <c r="AU423" s="246" t="s">
        <v>83</v>
      </c>
      <c r="AV423" s="13" t="s">
        <v>81</v>
      </c>
      <c r="AW423" s="13" t="s">
        <v>30</v>
      </c>
      <c r="AX423" s="13" t="s">
        <v>73</v>
      </c>
      <c r="AY423" s="246" t="s">
        <v>160</v>
      </c>
    </row>
    <row r="424" s="14" customFormat="1">
      <c r="A424" s="14"/>
      <c r="B424" s="247"/>
      <c r="C424" s="248"/>
      <c r="D424" s="232" t="s">
        <v>172</v>
      </c>
      <c r="E424" s="249" t="s">
        <v>1</v>
      </c>
      <c r="F424" s="250" t="s">
        <v>483</v>
      </c>
      <c r="G424" s="248"/>
      <c r="H424" s="251">
        <v>20.219999999999999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172</v>
      </c>
      <c r="AU424" s="257" t="s">
        <v>83</v>
      </c>
      <c r="AV424" s="14" t="s">
        <v>83</v>
      </c>
      <c r="AW424" s="14" t="s">
        <v>30</v>
      </c>
      <c r="AX424" s="14" t="s">
        <v>73</v>
      </c>
      <c r="AY424" s="257" t="s">
        <v>160</v>
      </c>
    </row>
    <row r="425" s="13" customFormat="1">
      <c r="A425" s="13"/>
      <c r="B425" s="237"/>
      <c r="C425" s="238"/>
      <c r="D425" s="232" t="s">
        <v>172</v>
      </c>
      <c r="E425" s="239" t="s">
        <v>1</v>
      </c>
      <c r="F425" s="240" t="s">
        <v>484</v>
      </c>
      <c r="G425" s="238"/>
      <c r="H425" s="239" t="s">
        <v>1</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172</v>
      </c>
      <c r="AU425" s="246" t="s">
        <v>83</v>
      </c>
      <c r="AV425" s="13" t="s">
        <v>81</v>
      </c>
      <c r="AW425" s="13" t="s">
        <v>30</v>
      </c>
      <c r="AX425" s="13" t="s">
        <v>73</v>
      </c>
      <c r="AY425" s="246" t="s">
        <v>160</v>
      </c>
    </row>
    <row r="426" s="14" customFormat="1">
      <c r="A426" s="14"/>
      <c r="B426" s="247"/>
      <c r="C426" s="248"/>
      <c r="D426" s="232" t="s">
        <v>172</v>
      </c>
      <c r="E426" s="249" t="s">
        <v>1</v>
      </c>
      <c r="F426" s="250" t="s">
        <v>485</v>
      </c>
      <c r="G426" s="248"/>
      <c r="H426" s="251">
        <v>1.125</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172</v>
      </c>
      <c r="AU426" s="257" t="s">
        <v>83</v>
      </c>
      <c r="AV426" s="14" t="s">
        <v>83</v>
      </c>
      <c r="AW426" s="14" t="s">
        <v>30</v>
      </c>
      <c r="AX426" s="14" t="s">
        <v>73</v>
      </c>
      <c r="AY426" s="257" t="s">
        <v>160</v>
      </c>
    </row>
    <row r="427" s="13" customFormat="1">
      <c r="A427" s="13"/>
      <c r="B427" s="237"/>
      <c r="C427" s="238"/>
      <c r="D427" s="232" t="s">
        <v>172</v>
      </c>
      <c r="E427" s="239" t="s">
        <v>1</v>
      </c>
      <c r="F427" s="240" t="s">
        <v>486</v>
      </c>
      <c r="G427" s="238"/>
      <c r="H427" s="239" t="s">
        <v>1</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172</v>
      </c>
      <c r="AU427" s="246" t="s">
        <v>83</v>
      </c>
      <c r="AV427" s="13" t="s">
        <v>81</v>
      </c>
      <c r="AW427" s="13" t="s">
        <v>30</v>
      </c>
      <c r="AX427" s="13" t="s">
        <v>73</v>
      </c>
      <c r="AY427" s="246" t="s">
        <v>160</v>
      </c>
    </row>
    <row r="428" s="14" customFormat="1">
      <c r="A428" s="14"/>
      <c r="B428" s="247"/>
      <c r="C428" s="248"/>
      <c r="D428" s="232" t="s">
        <v>172</v>
      </c>
      <c r="E428" s="249" t="s">
        <v>1</v>
      </c>
      <c r="F428" s="250" t="s">
        <v>487</v>
      </c>
      <c r="G428" s="248"/>
      <c r="H428" s="251">
        <v>22.605</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172</v>
      </c>
      <c r="AU428" s="257" t="s">
        <v>83</v>
      </c>
      <c r="AV428" s="14" t="s">
        <v>83</v>
      </c>
      <c r="AW428" s="14" t="s">
        <v>30</v>
      </c>
      <c r="AX428" s="14" t="s">
        <v>73</v>
      </c>
      <c r="AY428" s="257" t="s">
        <v>160</v>
      </c>
    </row>
    <row r="429" s="13" customFormat="1">
      <c r="A429" s="13"/>
      <c r="B429" s="237"/>
      <c r="C429" s="238"/>
      <c r="D429" s="232" t="s">
        <v>172</v>
      </c>
      <c r="E429" s="239" t="s">
        <v>1</v>
      </c>
      <c r="F429" s="240" t="s">
        <v>488</v>
      </c>
      <c r="G429" s="238"/>
      <c r="H429" s="239" t="s">
        <v>1</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172</v>
      </c>
      <c r="AU429" s="246" t="s">
        <v>83</v>
      </c>
      <c r="AV429" s="13" t="s">
        <v>81</v>
      </c>
      <c r="AW429" s="13" t="s">
        <v>30</v>
      </c>
      <c r="AX429" s="13" t="s">
        <v>73</v>
      </c>
      <c r="AY429" s="246" t="s">
        <v>160</v>
      </c>
    </row>
    <row r="430" s="14" customFormat="1">
      <c r="A430" s="14"/>
      <c r="B430" s="247"/>
      <c r="C430" s="248"/>
      <c r="D430" s="232" t="s">
        <v>172</v>
      </c>
      <c r="E430" s="249" t="s">
        <v>1</v>
      </c>
      <c r="F430" s="250" t="s">
        <v>489</v>
      </c>
      <c r="G430" s="248"/>
      <c r="H430" s="251">
        <v>27.120000000000001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172</v>
      </c>
      <c r="AU430" s="257" t="s">
        <v>83</v>
      </c>
      <c r="AV430" s="14" t="s">
        <v>83</v>
      </c>
      <c r="AW430" s="14" t="s">
        <v>30</v>
      </c>
      <c r="AX430" s="14" t="s">
        <v>73</v>
      </c>
      <c r="AY430" s="257" t="s">
        <v>160</v>
      </c>
    </row>
    <row r="431" s="13" customFormat="1">
      <c r="A431" s="13"/>
      <c r="B431" s="237"/>
      <c r="C431" s="238"/>
      <c r="D431" s="232" t="s">
        <v>172</v>
      </c>
      <c r="E431" s="239" t="s">
        <v>1</v>
      </c>
      <c r="F431" s="240" t="s">
        <v>490</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172</v>
      </c>
      <c r="AU431" s="246" t="s">
        <v>83</v>
      </c>
      <c r="AV431" s="13" t="s">
        <v>81</v>
      </c>
      <c r="AW431" s="13" t="s">
        <v>30</v>
      </c>
      <c r="AX431" s="13" t="s">
        <v>73</v>
      </c>
      <c r="AY431" s="246" t="s">
        <v>160</v>
      </c>
    </row>
    <row r="432" s="14" customFormat="1">
      <c r="A432" s="14"/>
      <c r="B432" s="247"/>
      <c r="C432" s="248"/>
      <c r="D432" s="232" t="s">
        <v>172</v>
      </c>
      <c r="E432" s="249" t="s">
        <v>1</v>
      </c>
      <c r="F432" s="250" t="s">
        <v>491</v>
      </c>
      <c r="G432" s="248"/>
      <c r="H432" s="251">
        <v>3.3570000000000002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172</v>
      </c>
      <c r="AU432" s="257" t="s">
        <v>83</v>
      </c>
      <c r="AV432" s="14" t="s">
        <v>83</v>
      </c>
      <c r="AW432" s="14" t="s">
        <v>30</v>
      </c>
      <c r="AX432" s="14" t="s">
        <v>73</v>
      </c>
      <c r="AY432" s="257" t="s">
        <v>160</v>
      </c>
    </row>
    <row r="433" s="13" customFormat="1">
      <c r="A433" s="13"/>
      <c r="B433" s="237"/>
      <c r="C433" s="238"/>
      <c r="D433" s="232" t="s">
        <v>172</v>
      </c>
      <c r="E433" s="239" t="s">
        <v>1</v>
      </c>
      <c r="F433" s="240" t="s">
        <v>492</v>
      </c>
      <c r="G433" s="238"/>
      <c r="H433" s="239" t="s">
        <v>1</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172</v>
      </c>
      <c r="AU433" s="246" t="s">
        <v>83</v>
      </c>
      <c r="AV433" s="13" t="s">
        <v>81</v>
      </c>
      <c r="AW433" s="13" t="s">
        <v>30</v>
      </c>
      <c r="AX433" s="13" t="s">
        <v>73</v>
      </c>
      <c r="AY433" s="246" t="s">
        <v>160</v>
      </c>
    </row>
    <row r="434" s="14" customFormat="1">
      <c r="A434" s="14"/>
      <c r="B434" s="247"/>
      <c r="C434" s="248"/>
      <c r="D434" s="232" t="s">
        <v>172</v>
      </c>
      <c r="E434" s="249" t="s">
        <v>1</v>
      </c>
      <c r="F434" s="250" t="s">
        <v>493</v>
      </c>
      <c r="G434" s="248"/>
      <c r="H434" s="251">
        <v>48.299999999999997</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172</v>
      </c>
      <c r="AU434" s="257" t="s">
        <v>83</v>
      </c>
      <c r="AV434" s="14" t="s">
        <v>83</v>
      </c>
      <c r="AW434" s="14" t="s">
        <v>30</v>
      </c>
      <c r="AX434" s="14" t="s">
        <v>73</v>
      </c>
      <c r="AY434" s="257" t="s">
        <v>160</v>
      </c>
    </row>
    <row r="435" s="15" customFormat="1">
      <c r="A435" s="15"/>
      <c r="B435" s="258"/>
      <c r="C435" s="259"/>
      <c r="D435" s="232" t="s">
        <v>172</v>
      </c>
      <c r="E435" s="260" t="s">
        <v>1</v>
      </c>
      <c r="F435" s="261" t="s">
        <v>177</v>
      </c>
      <c r="G435" s="259"/>
      <c r="H435" s="262">
        <v>415.75200000000001</v>
      </c>
      <c r="I435" s="263"/>
      <c r="J435" s="259"/>
      <c r="K435" s="259"/>
      <c r="L435" s="264"/>
      <c r="M435" s="265"/>
      <c r="N435" s="266"/>
      <c r="O435" s="266"/>
      <c r="P435" s="266"/>
      <c r="Q435" s="266"/>
      <c r="R435" s="266"/>
      <c r="S435" s="266"/>
      <c r="T435" s="267"/>
      <c r="U435" s="15"/>
      <c r="V435" s="15"/>
      <c r="W435" s="15"/>
      <c r="X435" s="15"/>
      <c r="Y435" s="15"/>
      <c r="Z435" s="15"/>
      <c r="AA435" s="15"/>
      <c r="AB435" s="15"/>
      <c r="AC435" s="15"/>
      <c r="AD435" s="15"/>
      <c r="AE435" s="15"/>
      <c r="AT435" s="268" t="s">
        <v>172</v>
      </c>
      <c r="AU435" s="268" t="s">
        <v>83</v>
      </c>
      <c r="AV435" s="15" t="s">
        <v>161</v>
      </c>
      <c r="AW435" s="15" t="s">
        <v>30</v>
      </c>
      <c r="AX435" s="15" t="s">
        <v>73</v>
      </c>
      <c r="AY435" s="268" t="s">
        <v>160</v>
      </c>
    </row>
    <row r="436" s="16" customFormat="1">
      <c r="A436" s="16"/>
      <c r="B436" s="269"/>
      <c r="C436" s="270"/>
      <c r="D436" s="232" t="s">
        <v>172</v>
      </c>
      <c r="E436" s="271" t="s">
        <v>1</v>
      </c>
      <c r="F436" s="272" t="s">
        <v>182</v>
      </c>
      <c r="G436" s="270"/>
      <c r="H436" s="273">
        <v>1012.562</v>
      </c>
      <c r="I436" s="274"/>
      <c r="J436" s="270"/>
      <c r="K436" s="270"/>
      <c r="L436" s="275"/>
      <c r="M436" s="276"/>
      <c r="N436" s="277"/>
      <c r="O436" s="277"/>
      <c r="P436" s="277"/>
      <c r="Q436" s="277"/>
      <c r="R436" s="277"/>
      <c r="S436" s="277"/>
      <c r="T436" s="278"/>
      <c r="U436" s="16"/>
      <c r="V436" s="16"/>
      <c r="W436" s="16"/>
      <c r="X436" s="16"/>
      <c r="Y436" s="16"/>
      <c r="Z436" s="16"/>
      <c r="AA436" s="16"/>
      <c r="AB436" s="16"/>
      <c r="AC436" s="16"/>
      <c r="AD436" s="16"/>
      <c r="AE436" s="16"/>
      <c r="AT436" s="279" t="s">
        <v>172</v>
      </c>
      <c r="AU436" s="279" t="s">
        <v>83</v>
      </c>
      <c r="AV436" s="16" t="s">
        <v>168</v>
      </c>
      <c r="AW436" s="16" t="s">
        <v>30</v>
      </c>
      <c r="AX436" s="16" t="s">
        <v>81</v>
      </c>
      <c r="AY436" s="279" t="s">
        <v>160</v>
      </c>
    </row>
    <row r="437" s="2" customFormat="1" ht="16.5" customHeight="1">
      <c r="A437" s="39"/>
      <c r="B437" s="40"/>
      <c r="C437" s="219" t="s">
        <v>494</v>
      </c>
      <c r="D437" s="219" t="s">
        <v>163</v>
      </c>
      <c r="E437" s="220" t="s">
        <v>495</v>
      </c>
      <c r="F437" s="221" t="s">
        <v>496</v>
      </c>
      <c r="G437" s="222" t="s">
        <v>166</v>
      </c>
      <c r="H437" s="223">
        <v>534.5</v>
      </c>
      <c r="I437" s="224"/>
      <c r="J437" s="225">
        <f>ROUND(I437*H437,2)</f>
        <v>0</v>
      </c>
      <c r="K437" s="221" t="s">
        <v>167</v>
      </c>
      <c r="L437" s="45"/>
      <c r="M437" s="226" t="s">
        <v>1</v>
      </c>
      <c r="N437" s="227" t="s">
        <v>38</v>
      </c>
      <c r="O437" s="92"/>
      <c r="P437" s="228">
        <f>O437*H437</f>
        <v>0</v>
      </c>
      <c r="Q437" s="228">
        <v>0.000263</v>
      </c>
      <c r="R437" s="228">
        <f>Q437*H437</f>
        <v>0.14057349999999999</v>
      </c>
      <c r="S437" s="228">
        <v>0</v>
      </c>
      <c r="T437" s="229">
        <f>S437*H437</f>
        <v>0</v>
      </c>
      <c r="U437" s="39"/>
      <c r="V437" s="39"/>
      <c r="W437" s="39"/>
      <c r="X437" s="39"/>
      <c r="Y437" s="39"/>
      <c r="Z437" s="39"/>
      <c r="AA437" s="39"/>
      <c r="AB437" s="39"/>
      <c r="AC437" s="39"/>
      <c r="AD437" s="39"/>
      <c r="AE437" s="39"/>
      <c r="AR437" s="230" t="s">
        <v>168</v>
      </c>
      <c r="AT437" s="230" t="s">
        <v>163</v>
      </c>
      <c r="AU437" s="230" t="s">
        <v>83</v>
      </c>
      <c r="AY437" s="18" t="s">
        <v>160</v>
      </c>
      <c r="BE437" s="231">
        <f>IF(N437="základní",J437,0)</f>
        <v>0</v>
      </c>
      <c r="BF437" s="231">
        <f>IF(N437="snížená",J437,0)</f>
        <v>0</v>
      </c>
      <c r="BG437" s="231">
        <f>IF(N437="zákl. přenesená",J437,0)</f>
        <v>0</v>
      </c>
      <c r="BH437" s="231">
        <f>IF(N437="sníž. přenesená",J437,0)</f>
        <v>0</v>
      </c>
      <c r="BI437" s="231">
        <f>IF(N437="nulová",J437,0)</f>
        <v>0</v>
      </c>
      <c r="BJ437" s="18" t="s">
        <v>81</v>
      </c>
      <c r="BK437" s="231">
        <f>ROUND(I437*H437,2)</f>
        <v>0</v>
      </c>
      <c r="BL437" s="18" t="s">
        <v>168</v>
      </c>
      <c r="BM437" s="230" t="s">
        <v>497</v>
      </c>
    </row>
    <row r="438" s="2" customFormat="1">
      <c r="A438" s="39"/>
      <c r="B438" s="40"/>
      <c r="C438" s="41"/>
      <c r="D438" s="232" t="s">
        <v>170</v>
      </c>
      <c r="E438" s="41"/>
      <c r="F438" s="233" t="s">
        <v>498</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170</v>
      </c>
      <c r="AU438" s="18" t="s">
        <v>83</v>
      </c>
    </row>
    <row r="439" s="2" customFormat="1" ht="24.15" customHeight="1">
      <c r="A439" s="39"/>
      <c r="B439" s="40"/>
      <c r="C439" s="219" t="s">
        <v>499</v>
      </c>
      <c r="D439" s="219" t="s">
        <v>163</v>
      </c>
      <c r="E439" s="220" t="s">
        <v>500</v>
      </c>
      <c r="F439" s="221" t="s">
        <v>501</v>
      </c>
      <c r="G439" s="222" t="s">
        <v>166</v>
      </c>
      <c r="H439" s="223">
        <v>534.5</v>
      </c>
      <c r="I439" s="224"/>
      <c r="J439" s="225">
        <f>ROUND(I439*H439,2)</f>
        <v>0</v>
      </c>
      <c r="K439" s="221" t="s">
        <v>167</v>
      </c>
      <c r="L439" s="45"/>
      <c r="M439" s="226" t="s">
        <v>1</v>
      </c>
      <c r="N439" s="227" t="s">
        <v>38</v>
      </c>
      <c r="O439" s="92"/>
      <c r="P439" s="228">
        <f>O439*H439</f>
        <v>0</v>
      </c>
      <c r="Q439" s="228">
        <v>0.020500000000000001</v>
      </c>
      <c r="R439" s="228">
        <f>Q439*H439</f>
        <v>10.95725</v>
      </c>
      <c r="S439" s="228">
        <v>0</v>
      </c>
      <c r="T439" s="229">
        <f>S439*H439</f>
        <v>0</v>
      </c>
      <c r="U439" s="39"/>
      <c r="V439" s="39"/>
      <c r="W439" s="39"/>
      <c r="X439" s="39"/>
      <c r="Y439" s="39"/>
      <c r="Z439" s="39"/>
      <c r="AA439" s="39"/>
      <c r="AB439" s="39"/>
      <c r="AC439" s="39"/>
      <c r="AD439" s="39"/>
      <c r="AE439" s="39"/>
      <c r="AR439" s="230" t="s">
        <v>168</v>
      </c>
      <c r="AT439" s="230" t="s">
        <v>163</v>
      </c>
      <c r="AU439" s="230" t="s">
        <v>83</v>
      </c>
      <c r="AY439" s="18" t="s">
        <v>160</v>
      </c>
      <c r="BE439" s="231">
        <f>IF(N439="základní",J439,0)</f>
        <v>0</v>
      </c>
      <c r="BF439" s="231">
        <f>IF(N439="snížená",J439,0)</f>
        <v>0</v>
      </c>
      <c r="BG439" s="231">
        <f>IF(N439="zákl. přenesená",J439,0)</f>
        <v>0</v>
      </c>
      <c r="BH439" s="231">
        <f>IF(N439="sníž. přenesená",J439,0)</f>
        <v>0</v>
      </c>
      <c r="BI439" s="231">
        <f>IF(N439="nulová",J439,0)</f>
        <v>0</v>
      </c>
      <c r="BJ439" s="18" t="s">
        <v>81</v>
      </c>
      <c r="BK439" s="231">
        <f>ROUND(I439*H439,2)</f>
        <v>0</v>
      </c>
      <c r="BL439" s="18" t="s">
        <v>168</v>
      </c>
      <c r="BM439" s="230" t="s">
        <v>502</v>
      </c>
    </row>
    <row r="440" s="2" customFormat="1">
      <c r="A440" s="39"/>
      <c r="B440" s="40"/>
      <c r="C440" s="41"/>
      <c r="D440" s="232" t="s">
        <v>170</v>
      </c>
      <c r="E440" s="41"/>
      <c r="F440" s="233" t="s">
        <v>503</v>
      </c>
      <c r="G440" s="41"/>
      <c r="H440" s="41"/>
      <c r="I440" s="234"/>
      <c r="J440" s="41"/>
      <c r="K440" s="41"/>
      <c r="L440" s="45"/>
      <c r="M440" s="235"/>
      <c r="N440" s="236"/>
      <c r="O440" s="92"/>
      <c r="P440" s="92"/>
      <c r="Q440" s="92"/>
      <c r="R440" s="92"/>
      <c r="S440" s="92"/>
      <c r="T440" s="93"/>
      <c r="U440" s="39"/>
      <c r="V440" s="39"/>
      <c r="W440" s="39"/>
      <c r="X440" s="39"/>
      <c r="Y440" s="39"/>
      <c r="Z440" s="39"/>
      <c r="AA440" s="39"/>
      <c r="AB440" s="39"/>
      <c r="AC440" s="39"/>
      <c r="AD440" s="39"/>
      <c r="AE440" s="39"/>
      <c r="AT440" s="18" t="s">
        <v>170</v>
      </c>
      <c r="AU440" s="18" t="s">
        <v>83</v>
      </c>
    </row>
    <row r="441" s="13" customFormat="1">
      <c r="A441" s="13"/>
      <c r="B441" s="237"/>
      <c r="C441" s="238"/>
      <c r="D441" s="232" t="s">
        <v>172</v>
      </c>
      <c r="E441" s="239" t="s">
        <v>1</v>
      </c>
      <c r="F441" s="240" t="s">
        <v>504</v>
      </c>
      <c r="G441" s="238"/>
      <c r="H441" s="239" t="s">
        <v>1</v>
      </c>
      <c r="I441" s="241"/>
      <c r="J441" s="238"/>
      <c r="K441" s="238"/>
      <c r="L441" s="242"/>
      <c r="M441" s="243"/>
      <c r="N441" s="244"/>
      <c r="O441" s="244"/>
      <c r="P441" s="244"/>
      <c r="Q441" s="244"/>
      <c r="R441" s="244"/>
      <c r="S441" s="244"/>
      <c r="T441" s="245"/>
      <c r="U441" s="13"/>
      <c r="V441" s="13"/>
      <c r="W441" s="13"/>
      <c r="X441" s="13"/>
      <c r="Y441" s="13"/>
      <c r="Z441" s="13"/>
      <c r="AA441" s="13"/>
      <c r="AB441" s="13"/>
      <c r="AC441" s="13"/>
      <c r="AD441" s="13"/>
      <c r="AE441" s="13"/>
      <c r="AT441" s="246" t="s">
        <v>172</v>
      </c>
      <c r="AU441" s="246" t="s">
        <v>83</v>
      </c>
      <c r="AV441" s="13" t="s">
        <v>81</v>
      </c>
      <c r="AW441" s="13" t="s">
        <v>30</v>
      </c>
      <c r="AX441" s="13" t="s">
        <v>73</v>
      </c>
      <c r="AY441" s="246" t="s">
        <v>160</v>
      </c>
    </row>
    <row r="442" s="13" customFormat="1">
      <c r="A442" s="13"/>
      <c r="B442" s="237"/>
      <c r="C442" s="238"/>
      <c r="D442" s="232" t="s">
        <v>172</v>
      </c>
      <c r="E442" s="239" t="s">
        <v>1</v>
      </c>
      <c r="F442" s="240" t="s">
        <v>505</v>
      </c>
      <c r="G442" s="238"/>
      <c r="H442" s="239" t="s">
        <v>1</v>
      </c>
      <c r="I442" s="241"/>
      <c r="J442" s="238"/>
      <c r="K442" s="238"/>
      <c r="L442" s="242"/>
      <c r="M442" s="243"/>
      <c r="N442" s="244"/>
      <c r="O442" s="244"/>
      <c r="P442" s="244"/>
      <c r="Q442" s="244"/>
      <c r="R442" s="244"/>
      <c r="S442" s="244"/>
      <c r="T442" s="245"/>
      <c r="U442" s="13"/>
      <c r="V442" s="13"/>
      <c r="W442" s="13"/>
      <c r="X442" s="13"/>
      <c r="Y442" s="13"/>
      <c r="Z442" s="13"/>
      <c r="AA442" s="13"/>
      <c r="AB442" s="13"/>
      <c r="AC442" s="13"/>
      <c r="AD442" s="13"/>
      <c r="AE442" s="13"/>
      <c r="AT442" s="246" t="s">
        <v>172</v>
      </c>
      <c r="AU442" s="246" t="s">
        <v>83</v>
      </c>
      <c r="AV442" s="13" t="s">
        <v>81</v>
      </c>
      <c r="AW442" s="13" t="s">
        <v>30</v>
      </c>
      <c r="AX442" s="13" t="s">
        <v>73</v>
      </c>
      <c r="AY442" s="246" t="s">
        <v>160</v>
      </c>
    </row>
    <row r="443" s="14" customFormat="1">
      <c r="A443" s="14"/>
      <c r="B443" s="247"/>
      <c r="C443" s="248"/>
      <c r="D443" s="232" t="s">
        <v>172</v>
      </c>
      <c r="E443" s="249" t="s">
        <v>1</v>
      </c>
      <c r="F443" s="250" t="s">
        <v>506</v>
      </c>
      <c r="G443" s="248"/>
      <c r="H443" s="251">
        <v>189.59999999999999</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172</v>
      </c>
      <c r="AU443" s="257" t="s">
        <v>83</v>
      </c>
      <c r="AV443" s="14" t="s">
        <v>83</v>
      </c>
      <c r="AW443" s="14" t="s">
        <v>30</v>
      </c>
      <c r="AX443" s="14" t="s">
        <v>73</v>
      </c>
      <c r="AY443" s="257" t="s">
        <v>160</v>
      </c>
    </row>
    <row r="444" s="13" customFormat="1">
      <c r="A444" s="13"/>
      <c r="B444" s="237"/>
      <c r="C444" s="238"/>
      <c r="D444" s="232" t="s">
        <v>172</v>
      </c>
      <c r="E444" s="239" t="s">
        <v>1</v>
      </c>
      <c r="F444" s="240" t="s">
        <v>507</v>
      </c>
      <c r="G444" s="238"/>
      <c r="H444" s="239" t="s">
        <v>1</v>
      </c>
      <c r="I444" s="241"/>
      <c r="J444" s="238"/>
      <c r="K444" s="238"/>
      <c r="L444" s="242"/>
      <c r="M444" s="243"/>
      <c r="N444" s="244"/>
      <c r="O444" s="244"/>
      <c r="P444" s="244"/>
      <c r="Q444" s="244"/>
      <c r="R444" s="244"/>
      <c r="S444" s="244"/>
      <c r="T444" s="245"/>
      <c r="U444" s="13"/>
      <c r="V444" s="13"/>
      <c r="W444" s="13"/>
      <c r="X444" s="13"/>
      <c r="Y444" s="13"/>
      <c r="Z444" s="13"/>
      <c r="AA444" s="13"/>
      <c r="AB444" s="13"/>
      <c r="AC444" s="13"/>
      <c r="AD444" s="13"/>
      <c r="AE444" s="13"/>
      <c r="AT444" s="246" t="s">
        <v>172</v>
      </c>
      <c r="AU444" s="246" t="s">
        <v>83</v>
      </c>
      <c r="AV444" s="13" t="s">
        <v>81</v>
      </c>
      <c r="AW444" s="13" t="s">
        <v>30</v>
      </c>
      <c r="AX444" s="13" t="s">
        <v>73</v>
      </c>
      <c r="AY444" s="246" t="s">
        <v>160</v>
      </c>
    </row>
    <row r="445" s="14" customFormat="1">
      <c r="A445" s="14"/>
      <c r="B445" s="247"/>
      <c r="C445" s="248"/>
      <c r="D445" s="232" t="s">
        <v>172</v>
      </c>
      <c r="E445" s="249" t="s">
        <v>1</v>
      </c>
      <c r="F445" s="250" t="s">
        <v>508</v>
      </c>
      <c r="G445" s="248"/>
      <c r="H445" s="251">
        <v>100.5</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172</v>
      </c>
      <c r="AU445" s="257" t="s">
        <v>83</v>
      </c>
      <c r="AV445" s="14" t="s">
        <v>83</v>
      </c>
      <c r="AW445" s="14" t="s">
        <v>30</v>
      </c>
      <c r="AX445" s="14" t="s">
        <v>73</v>
      </c>
      <c r="AY445" s="257" t="s">
        <v>160</v>
      </c>
    </row>
    <row r="446" s="13" customFormat="1">
      <c r="A446" s="13"/>
      <c r="B446" s="237"/>
      <c r="C446" s="238"/>
      <c r="D446" s="232" t="s">
        <v>172</v>
      </c>
      <c r="E446" s="239" t="s">
        <v>1</v>
      </c>
      <c r="F446" s="240" t="s">
        <v>509</v>
      </c>
      <c r="G446" s="238"/>
      <c r="H446" s="239" t="s">
        <v>1</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172</v>
      </c>
      <c r="AU446" s="246" t="s">
        <v>83</v>
      </c>
      <c r="AV446" s="13" t="s">
        <v>81</v>
      </c>
      <c r="AW446" s="13" t="s">
        <v>30</v>
      </c>
      <c r="AX446" s="13" t="s">
        <v>73</v>
      </c>
      <c r="AY446" s="246" t="s">
        <v>160</v>
      </c>
    </row>
    <row r="447" s="14" customFormat="1">
      <c r="A447" s="14"/>
      <c r="B447" s="247"/>
      <c r="C447" s="248"/>
      <c r="D447" s="232" t="s">
        <v>172</v>
      </c>
      <c r="E447" s="249" t="s">
        <v>1</v>
      </c>
      <c r="F447" s="250" t="s">
        <v>510</v>
      </c>
      <c r="G447" s="248"/>
      <c r="H447" s="251">
        <v>123.5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172</v>
      </c>
      <c r="AU447" s="257" t="s">
        <v>83</v>
      </c>
      <c r="AV447" s="14" t="s">
        <v>83</v>
      </c>
      <c r="AW447" s="14" t="s">
        <v>30</v>
      </c>
      <c r="AX447" s="14" t="s">
        <v>73</v>
      </c>
      <c r="AY447" s="257" t="s">
        <v>160</v>
      </c>
    </row>
    <row r="448" s="13" customFormat="1">
      <c r="A448" s="13"/>
      <c r="B448" s="237"/>
      <c r="C448" s="238"/>
      <c r="D448" s="232" t="s">
        <v>172</v>
      </c>
      <c r="E448" s="239" t="s">
        <v>1</v>
      </c>
      <c r="F448" s="240" t="s">
        <v>511</v>
      </c>
      <c r="G448" s="238"/>
      <c r="H448" s="239" t="s">
        <v>1</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172</v>
      </c>
      <c r="AU448" s="246" t="s">
        <v>83</v>
      </c>
      <c r="AV448" s="13" t="s">
        <v>81</v>
      </c>
      <c r="AW448" s="13" t="s">
        <v>30</v>
      </c>
      <c r="AX448" s="13" t="s">
        <v>73</v>
      </c>
      <c r="AY448" s="246" t="s">
        <v>160</v>
      </c>
    </row>
    <row r="449" s="14" customFormat="1">
      <c r="A449" s="14"/>
      <c r="B449" s="247"/>
      <c r="C449" s="248"/>
      <c r="D449" s="232" t="s">
        <v>172</v>
      </c>
      <c r="E449" s="249" t="s">
        <v>1</v>
      </c>
      <c r="F449" s="250" t="s">
        <v>512</v>
      </c>
      <c r="G449" s="248"/>
      <c r="H449" s="251">
        <v>104.59999999999999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172</v>
      </c>
      <c r="AU449" s="257" t="s">
        <v>83</v>
      </c>
      <c r="AV449" s="14" t="s">
        <v>83</v>
      </c>
      <c r="AW449" s="14" t="s">
        <v>30</v>
      </c>
      <c r="AX449" s="14" t="s">
        <v>73</v>
      </c>
      <c r="AY449" s="257" t="s">
        <v>160</v>
      </c>
    </row>
    <row r="450" s="13" customFormat="1">
      <c r="A450" s="13"/>
      <c r="B450" s="237"/>
      <c r="C450" s="238"/>
      <c r="D450" s="232" t="s">
        <v>172</v>
      </c>
      <c r="E450" s="239" t="s">
        <v>1</v>
      </c>
      <c r="F450" s="240" t="s">
        <v>513</v>
      </c>
      <c r="G450" s="238"/>
      <c r="H450" s="239" t="s">
        <v>1</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172</v>
      </c>
      <c r="AU450" s="246" t="s">
        <v>83</v>
      </c>
      <c r="AV450" s="13" t="s">
        <v>81</v>
      </c>
      <c r="AW450" s="13" t="s">
        <v>30</v>
      </c>
      <c r="AX450" s="13" t="s">
        <v>73</v>
      </c>
      <c r="AY450" s="246" t="s">
        <v>160</v>
      </c>
    </row>
    <row r="451" s="14" customFormat="1">
      <c r="A451" s="14"/>
      <c r="B451" s="247"/>
      <c r="C451" s="248"/>
      <c r="D451" s="232" t="s">
        <v>172</v>
      </c>
      <c r="E451" s="249" t="s">
        <v>1</v>
      </c>
      <c r="F451" s="250" t="s">
        <v>514</v>
      </c>
      <c r="G451" s="248"/>
      <c r="H451" s="251">
        <v>16.300000000000001</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172</v>
      </c>
      <c r="AU451" s="257" t="s">
        <v>83</v>
      </c>
      <c r="AV451" s="14" t="s">
        <v>83</v>
      </c>
      <c r="AW451" s="14" t="s">
        <v>30</v>
      </c>
      <c r="AX451" s="14" t="s">
        <v>73</v>
      </c>
      <c r="AY451" s="257" t="s">
        <v>160</v>
      </c>
    </row>
    <row r="452" s="16" customFormat="1">
      <c r="A452" s="16"/>
      <c r="B452" s="269"/>
      <c r="C452" s="270"/>
      <c r="D452" s="232" t="s">
        <v>172</v>
      </c>
      <c r="E452" s="271" t="s">
        <v>1</v>
      </c>
      <c r="F452" s="272" t="s">
        <v>182</v>
      </c>
      <c r="G452" s="270"/>
      <c r="H452" s="273">
        <v>534.5</v>
      </c>
      <c r="I452" s="274"/>
      <c r="J452" s="270"/>
      <c r="K452" s="270"/>
      <c r="L452" s="275"/>
      <c r="M452" s="276"/>
      <c r="N452" s="277"/>
      <c r="O452" s="277"/>
      <c r="P452" s="277"/>
      <c r="Q452" s="277"/>
      <c r="R452" s="277"/>
      <c r="S452" s="277"/>
      <c r="T452" s="278"/>
      <c r="U452" s="16"/>
      <c r="V452" s="16"/>
      <c r="W452" s="16"/>
      <c r="X452" s="16"/>
      <c r="Y452" s="16"/>
      <c r="Z452" s="16"/>
      <c r="AA452" s="16"/>
      <c r="AB452" s="16"/>
      <c r="AC452" s="16"/>
      <c r="AD452" s="16"/>
      <c r="AE452" s="16"/>
      <c r="AT452" s="279" t="s">
        <v>172</v>
      </c>
      <c r="AU452" s="279" t="s">
        <v>83</v>
      </c>
      <c r="AV452" s="16" t="s">
        <v>168</v>
      </c>
      <c r="AW452" s="16" t="s">
        <v>30</v>
      </c>
      <c r="AX452" s="16" t="s">
        <v>81</v>
      </c>
      <c r="AY452" s="279" t="s">
        <v>160</v>
      </c>
    </row>
    <row r="453" s="2" customFormat="1" ht="24.15" customHeight="1">
      <c r="A453" s="39"/>
      <c r="B453" s="40"/>
      <c r="C453" s="219" t="s">
        <v>515</v>
      </c>
      <c r="D453" s="219" t="s">
        <v>163</v>
      </c>
      <c r="E453" s="220" t="s">
        <v>516</v>
      </c>
      <c r="F453" s="221" t="s">
        <v>517</v>
      </c>
      <c r="G453" s="222" t="s">
        <v>166</v>
      </c>
      <c r="H453" s="223">
        <v>589.33000000000004</v>
      </c>
      <c r="I453" s="224"/>
      <c r="J453" s="225">
        <f>ROUND(I453*H453,2)</f>
        <v>0</v>
      </c>
      <c r="K453" s="221" t="s">
        <v>167</v>
      </c>
      <c r="L453" s="45"/>
      <c r="M453" s="226" t="s">
        <v>1</v>
      </c>
      <c r="N453" s="227" t="s">
        <v>38</v>
      </c>
      <c r="O453" s="92"/>
      <c r="P453" s="228">
        <f>O453*H453</f>
        <v>0</v>
      </c>
      <c r="Q453" s="228">
        <v>0.01899</v>
      </c>
      <c r="R453" s="228">
        <f>Q453*H453</f>
        <v>11.191376700000001</v>
      </c>
      <c r="S453" s="228">
        <v>0</v>
      </c>
      <c r="T453" s="229">
        <f>S453*H453</f>
        <v>0</v>
      </c>
      <c r="U453" s="39"/>
      <c r="V453" s="39"/>
      <c r="W453" s="39"/>
      <c r="X453" s="39"/>
      <c r="Y453" s="39"/>
      <c r="Z453" s="39"/>
      <c r="AA453" s="39"/>
      <c r="AB453" s="39"/>
      <c r="AC453" s="39"/>
      <c r="AD453" s="39"/>
      <c r="AE453" s="39"/>
      <c r="AR453" s="230" t="s">
        <v>168</v>
      </c>
      <c r="AT453" s="230" t="s">
        <v>163</v>
      </c>
      <c r="AU453" s="230" t="s">
        <v>83</v>
      </c>
      <c r="AY453" s="18" t="s">
        <v>160</v>
      </c>
      <c r="BE453" s="231">
        <f>IF(N453="základní",J453,0)</f>
        <v>0</v>
      </c>
      <c r="BF453" s="231">
        <f>IF(N453="snížená",J453,0)</f>
        <v>0</v>
      </c>
      <c r="BG453" s="231">
        <f>IF(N453="zákl. přenesená",J453,0)</f>
        <v>0</v>
      </c>
      <c r="BH453" s="231">
        <f>IF(N453="sníž. přenesená",J453,0)</f>
        <v>0</v>
      </c>
      <c r="BI453" s="231">
        <f>IF(N453="nulová",J453,0)</f>
        <v>0</v>
      </c>
      <c r="BJ453" s="18" t="s">
        <v>81</v>
      </c>
      <c r="BK453" s="231">
        <f>ROUND(I453*H453,2)</f>
        <v>0</v>
      </c>
      <c r="BL453" s="18" t="s">
        <v>168</v>
      </c>
      <c r="BM453" s="230" t="s">
        <v>518</v>
      </c>
    </row>
    <row r="454" s="2" customFormat="1">
      <c r="A454" s="39"/>
      <c r="B454" s="40"/>
      <c r="C454" s="41"/>
      <c r="D454" s="232" t="s">
        <v>170</v>
      </c>
      <c r="E454" s="41"/>
      <c r="F454" s="233" t="s">
        <v>519</v>
      </c>
      <c r="G454" s="41"/>
      <c r="H454" s="41"/>
      <c r="I454" s="234"/>
      <c r="J454" s="41"/>
      <c r="K454" s="41"/>
      <c r="L454" s="45"/>
      <c r="M454" s="235"/>
      <c r="N454" s="236"/>
      <c r="O454" s="92"/>
      <c r="P454" s="92"/>
      <c r="Q454" s="92"/>
      <c r="R454" s="92"/>
      <c r="S454" s="92"/>
      <c r="T454" s="93"/>
      <c r="U454" s="39"/>
      <c r="V454" s="39"/>
      <c r="W454" s="39"/>
      <c r="X454" s="39"/>
      <c r="Y454" s="39"/>
      <c r="Z454" s="39"/>
      <c r="AA454" s="39"/>
      <c r="AB454" s="39"/>
      <c r="AC454" s="39"/>
      <c r="AD454" s="39"/>
      <c r="AE454" s="39"/>
      <c r="AT454" s="18" t="s">
        <v>170</v>
      </c>
      <c r="AU454" s="18" t="s">
        <v>83</v>
      </c>
    </row>
    <row r="455" s="13" customFormat="1">
      <c r="A455" s="13"/>
      <c r="B455" s="237"/>
      <c r="C455" s="238"/>
      <c r="D455" s="232" t="s">
        <v>172</v>
      </c>
      <c r="E455" s="239" t="s">
        <v>1</v>
      </c>
      <c r="F455" s="240" t="s">
        <v>520</v>
      </c>
      <c r="G455" s="238"/>
      <c r="H455" s="239" t="s">
        <v>1</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172</v>
      </c>
      <c r="AU455" s="246" t="s">
        <v>83</v>
      </c>
      <c r="AV455" s="13" t="s">
        <v>81</v>
      </c>
      <c r="AW455" s="13" t="s">
        <v>30</v>
      </c>
      <c r="AX455" s="13" t="s">
        <v>73</v>
      </c>
      <c r="AY455" s="246" t="s">
        <v>160</v>
      </c>
    </row>
    <row r="456" s="13" customFormat="1">
      <c r="A456" s="13"/>
      <c r="B456" s="237"/>
      <c r="C456" s="238"/>
      <c r="D456" s="232" t="s">
        <v>172</v>
      </c>
      <c r="E456" s="239" t="s">
        <v>1</v>
      </c>
      <c r="F456" s="240" t="s">
        <v>505</v>
      </c>
      <c r="G456" s="238"/>
      <c r="H456" s="239" t="s">
        <v>1</v>
      </c>
      <c r="I456" s="241"/>
      <c r="J456" s="238"/>
      <c r="K456" s="238"/>
      <c r="L456" s="242"/>
      <c r="M456" s="243"/>
      <c r="N456" s="244"/>
      <c r="O456" s="244"/>
      <c r="P456" s="244"/>
      <c r="Q456" s="244"/>
      <c r="R456" s="244"/>
      <c r="S456" s="244"/>
      <c r="T456" s="245"/>
      <c r="U456" s="13"/>
      <c r="V456" s="13"/>
      <c r="W456" s="13"/>
      <c r="X456" s="13"/>
      <c r="Y456" s="13"/>
      <c r="Z456" s="13"/>
      <c r="AA456" s="13"/>
      <c r="AB456" s="13"/>
      <c r="AC456" s="13"/>
      <c r="AD456" s="13"/>
      <c r="AE456" s="13"/>
      <c r="AT456" s="246" t="s">
        <v>172</v>
      </c>
      <c r="AU456" s="246" t="s">
        <v>83</v>
      </c>
      <c r="AV456" s="13" t="s">
        <v>81</v>
      </c>
      <c r="AW456" s="13" t="s">
        <v>30</v>
      </c>
      <c r="AX456" s="13" t="s">
        <v>73</v>
      </c>
      <c r="AY456" s="246" t="s">
        <v>160</v>
      </c>
    </row>
    <row r="457" s="14" customFormat="1">
      <c r="A457" s="14"/>
      <c r="B457" s="247"/>
      <c r="C457" s="248"/>
      <c r="D457" s="232" t="s">
        <v>172</v>
      </c>
      <c r="E457" s="249" t="s">
        <v>1</v>
      </c>
      <c r="F457" s="250" t="s">
        <v>521</v>
      </c>
      <c r="G457" s="248"/>
      <c r="H457" s="251">
        <v>175.19999999999999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172</v>
      </c>
      <c r="AU457" s="257" t="s">
        <v>83</v>
      </c>
      <c r="AV457" s="14" t="s">
        <v>83</v>
      </c>
      <c r="AW457" s="14" t="s">
        <v>30</v>
      </c>
      <c r="AX457" s="14" t="s">
        <v>73</v>
      </c>
      <c r="AY457" s="257" t="s">
        <v>160</v>
      </c>
    </row>
    <row r="458" s="13" customFormat="1">
      <c r="A458" s="13"/>
      <c r="B458" s="237"/>
      <c r="C458" s="238"/>
      <c r="D458" s="232" t="s">
        <v>172</v>
      </c>
      <c r="E458" s="239" t="s">
        <v>1</v>
      </c>
      <c r="F458" s="240" t="s">
        <v>507</v>
      </c>
      <c r="G458" s="238"/>
      <c r="H458" s="239" t="s">
        <v>1</v>
      </c>
      <c r="I458" s="241"/>
      <c r="J458" s="238"/>
      <c r="K458" s="238"/>
      <c r="L458" s="242"/>
      <c r="M458" s="243"/>
      <c r="N458" s="244"/>
      <c r="O458" s="244"/>
      <c r="P458" s="244"/>
      <c r="Q458" s="244"/>
      <c r="R458" s="244"/>
      <c r="S458" s="244"/>
      <c r="T458" s="245"/>
      <c r="U458" s="13"/>
      <c r="V458" s="13"/>
      <c r="W458" s="13"/>
      <c r="X458" s="13"/>
      <c r="Y458" s="13"/>
      <c r="Z458" s="13"/>
      <c r="AA458" s="13"/>
      <c r="AB458" s="13"/>
      <c r="AC458" s="13"/>
      <c r="AD458" s="13"/>
      <c r="AE458" s="13"/>
      <c r="AT458" s="246" t="s">
        <v>172</v>
      </c>
      <c r="AU458" s="246" t="s">
        <v>83</v>
      </c>
      <c r="AV458" s="13" t="s">
        <v>81</v>
      </c>
      <c r="AW458" s="13" t="s">
        <v>30</v>
      </c>
      <c r="AX458" s="13" t="s">
        <v>73</v>
      </c>
      <c r="AY458" s="246" t="s">
        <v>160</v>
      </c>
    </row>
    <row r="459" s="14" customFormat="1">
      <c r="A459" s="14"/>
      <c r="B459" s="247"/>
      <c r="C459" s="248"/>
      <c r="D459" s="232" t="s">
        <v>172</v>
      </c>
      <c r="E459" s="249" t="s">
        <v>1</v>
      </c>
      <c r="F459" s="250" t="s">
        <v>522</v>
      </c>
      <c r="G459" s="248"/>
      <c r="H459" s="251">
        <v>180.97999999999999</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172</v>
      </c>
      <c r="AU459" s="257" t="s">
        <v>83</v>
      </c>
      <c r="AV459" s="14" t="s">
        <v>83</v>
      </c>
      <c r="AW459" s="14" t="s">
        <v>30</v>
      </c>
      <c r="AX459" s="14" t="s">
        <v>73</v>
      </c>
      <c r="AY459" s="257" t="s">
        <v>160</v>
      </c>
    </row>
    <row r="460" s="13" customFormat="1">
      <c r="A460" s="13"/>
      <c r="B460" s="237"/>
      <c r="C460" s="238"/>
      <c r="D460" s="232" t="s">
        <v>172</v>
      </c>
      <c r="E460" s="239" t="s">
        <v>1</v>
      </c>
      <c r="F460" s="240" t="s">
        <v>509</v>
      </c>
      <c r="G460" s="238"/>
      <c r="H460" s="239" t="s">
        <v>1</v>
      </c>
      <c r="I460" s="241"/>
      <c r="J460" s="238"/>
      <c r="K460" s="238"/>
      <c r="L460" s="242"/>
      <c r="M460" s="243"/>
      <c r="N460" s="244"/>
      <c r="O460" s="244"/>
      <c r="P460" s="244"/>
      <c r="Q460" s="244"/>
      <c r="R460" s="244"/>
      <c r="S460" s="244"/>
      <c r="T460" s="245"/>
      <c r="U460" s="13"/>
      <c r="V460" s="13"/>
      <c r="W460" s="13"/>
      <c r="X460" s="13"/>
      <c r="Y460" s="13"/>
      <c r="Z460" s="13"/>
      <c r="AA460" s="13"/>
      <c r="AB460" s="13"/>
      <c r="AC460" s="13"/>
      <c r="AD460" s="13"/>
      <c r="AE460" s="13"/>
      <c r="AT460" s="246" t="s">
        <v>172</v>
      </c>
      <c r="AU460" s="246" t="s">
        <v>83</v>
      </c>
      <c r="AV460" s="13" t="s">
        <v>81</v>
      </c>
      <c r="AW460" s="13" t="s">
        <v>30</v>
      </c>
      <c r="AX460" s="13" t="s">
        <v>73</v>
      </c>
      <c r="AY460" s="246" t="s">
        <v>160</v>
      </c>
    </row>
    <row r="461" s="14" customFormat="1">
      <c r="A461" s="14"/>
      <c r="B461" s="247"/>
      <c r="C461" s="248"/>
      <c r="D461" s="232" t="s">
        <v>172</v>
      </c>
      <c r="E461" s="249" t="s">
        <v>1</v>
      </c>
      <c r="F461" s="250" t="s">
        <v>523</v>
      </c>
      <c r="G461" s="248"/>
      <c r="H461" s="251">
        <v>147.5</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172</v>
      </c>
      <c r="AU461" s="257" t="s">
        <v>83</v>
      </c>
      <c r="AV461" s="14" t="s">
        <v>83</v>
      </c>
      <c r="AW461" s="14" t="s">
        <v>30</v>
      </c>
      <c r="AX461" s="14" t="s">
        <v>73</v>
      </c>
      <c r="AY461" s="257" t="s">
        <v>160</v>
      </c>
    </row>
    <row r="462" s="13" customFormat="1">
      <c r="A462" s="13"/>
      <c r="B462" s="237"/>
      <c r="C462" s="238"/>
      <c r="D462" s="232" t="s">
        <v>172</v>
      </c>
      <c r="E462" s="239" t="s">
        <v>1</v>
      </c>
      <c r="F462" s="240" t="s">
        <v>511</v>
      </c>
      <c r="G462" s="238"/>
      <c r="H462" s="239" t="s">
        <v>1</v>
      </c>
      <c r="I462" s="241"/>
      <c r="J462" s="238"/>
      <c r="K462" s="238"/>
      <c r="L462" s="242"/>
      <c r="M462" s="243"/>
      <c r="N462" s="244"/>
      <c r="O462" s="244"/>
      <c r="P462" s="244"/>
      <c r="Q462" s="244"/>
      <c r="R462" s="244"/>
      <c r="S462" s="244"/>
      <c r="T462" s="245"/>
      <c r="U462" s="13"/>
      <c r="V462" s="13"/>
      <c r="W462" s="13"/>
      <c r="X462" s="13"/>
      <c r="Y462" s="13"/>
      <c r="Z462" s="13"/>
      <c r="AA462" s="13"/>
      <c r="AB462" s="13"/>
      <c r="AC462" s="13"/>
      <c r="AD462" s="13"/>
      <c r="AE462" s="13"/>
      <c r="AT462" s="246" t="s">
        <v>172</v>
      </c>
      <c r="AU462" s="246" t="s">
        <v>83</v>
      </c>
      <c r="AV462" s="13" t="s">
        <v>81</v>
      </c>
      <c r="AW462" s="13" t="s">
        <v>30</v>
      </c>
      <c r="AX462" s="13" t="s">
        <v>73</v>
      </c>
      <c r="AY462" s="246" t="s">
        <v>160</v>
      </c>
    </row>
    <row r="463" s="14" customFormat="1">
      <c r="A463" s="14"/>
      <c r="B463" s="247"/>
      <c r="C463" s="248"/>
      <c r="D463" s="232" t="s">
        <v>172</v>
      </c>
      <c r="E463" s="249" t="s">
        <v>1</v>
      </c>
      <c r="F463" s="250" t="s">
        <v>524</v>
      </c>
      <c r="G463" s="248"/>
      <c r="H463" s="251">
        <v>68.150000000000006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172</v>
      </c>
      <c r="AU463" s="257" t="s">
        <v>83</v>
      </c>
      <c r="AV463" s="14" t="s">
        <v>83</v>
      </c>
      <c r="AW463" s="14" t="s">
        <v>30</v>
      </c>
      <c r="AX463" s="14" t="s">
        <v>73</v>
      </c>
      <c r="AY463" s="257" t="s">
        <v>160</v>
      </c>
    </row>
    <row r="464" s="13" customFormat="1">
      <c r="A464" s="13"/>
      <c r="B464" s="237"/>
      <c r="C464" s="238"/>
      <c r="D464" s="232" t="s">
        <v>172</v>
      </c>
      <c r="E464" s="239" t="s">
        <v>1</v>
      </c>
      <c r="F464" s="240" t="s">
        <v>513</v>
      </c>
      <c r="G464" s="238"/>
      <c r="H464" s="239" t="s">
        <v>1</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172</v>
      </c>
      <c r="AU464" s="246" t="s">
        <v>83</v>
      </c>
      <c r="AV464" s="13" t="s">
        <v>81</v>
      </c>
      <c r="AW464" s="13" t="s">
        <v>30</v>
      </c>
      <c r="AX464" s="13" t="s">
        <v>73</v>
      </c>
      <c r="AY464" s="246" t="s">
        <v>160</v>
      </c>
    </row>
    <row r="465" s="14" customFormat="1">
      <c r="A465" s="14"/>
      <c r="B465" s="247"/>
      <c r="C465" s="248"/>
      <c r="D465" s="232" t="s">
        <v>172</v>
      </c>
      <c r="E465" s="249" t="s">
        <v>1</v>
      </c>
      <c r="F465" s="250" t="s">
        <v>525</v>
      </c>
      <c r="G465" s="248"/>
      <c r="H465" s="251">
        <v>17.5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172</v>
      </c>
      <c r="AU465" s="257" t="s">
        <v>83</v>
      </c>
      <c r="AV465" s="14" t="s">
        <v>83</v>
      </c>
      <c r="AW465" s="14" t="s">
        <v>30</v>
      </c>
      <c r="AX465" s="14" t="s">
        <v>73</v>
      </c>
      <c r="AY465" s="257" t="s">
        <v>160</v>
      </c>
    </row>
    <row r="466" s="16" customFormat="1">
      <c r="A466" s="16"/>
      <c r="B466" s="269"/>
      <c r="C466" s="270"/>
      <c r="D466" s="232" t="s">
        <v>172</v>
      </c>
      <c r="E466" s="271" t="s">
        <v>1</v>
      </c>
      <c r="F466" s="272" t="s">
        <v>182</v>
      </c>
      <c r="G466" s="270"/>
      <c r="H466" s="273">
        <v>589.33000000000004</v>
      </c>
      <c r="I466" s="274"/>
      <c r="J466" s="270"/>
      <c r="K466" s="270"/>
      <c r="L466" s="275"/>
      <c r="M466" s="276"/>
      <c r="N466" s="277"/>
      <c r="O466" s="277"/>
      <c r="P466" s="277"/>
      <c r="Q466" s="277"/>
      <c r="R466" s="277"/>
      <c r="S466" s="277"/>
      <c r="T466" s="278"/>
      <c r="U466" s="16"/>
      <c r="V466" s="16"/>
      <c r="W466" s="16"/>
      <c r="X466" s="16"/>
      <c r="Y466" s="16"/>
      <c r="Z466" s="16"/>
      <c r="AA466" s="16"/>
      <c r="AB466" s="16"/>
      <c r="AC466" s="16"/>
      <c r="AD466" s="16"/>
      <c r="AE466" s="16"/>
      <c r="AT466" s="279" t="s">
        <v>172</v>
      </c>
      <c r="AU466" s="279" t="s">
        <v>83</v>
      </c>
      <c r="AV466" s="16" t="s">
        <v>168</v>
      </c>
      <c r="AW466" s="16" t="s">
        <v>30</v>
      </c>
      <c r="AX466" s="16" t="s">
        <v>81</v>
      </c>
      <c r="AY466" s="279" t="s">
        <v>160</v>
      </c>
    </row>
    <row r="467" s="2" customFormat="1" ht="24.15" customHeight="1">
      <c r="A467" s="39"/>
      <c r="B467" s="40"/>
      <c r="C467" s="219" t="s">
        <v>526</v>
      </c>
      <c r="D467" s="219" t="s">
        <v>163</v>
      </c>
      <c r="E467" s="220" t="s">
        <v>527</v>
      </c>
      <c r="F467" s="221" t="s">
        <v>528</v>
      </c>
      <c r="G467" s="222" t="s">
        <v>166</v>
      </c>
      <c r="H467" s="223">
        <v>1123.8299999999999</v>
      </c>
      <c r="I467" s="224"/>
      <c r="J467" s="225">
        <f>ROUND(I467*H467,2)</f>
        <v>0</v>
      </c>
      <c r="K467" s="221" t="s">
        <v>1</v>
      </c>
      <c r="L467" s="45"/>
      <c r="M467" s="226" t="s">
        <v>1</v>
      </c>
      <c r="N467" s="227" t="s">
        <v>38</v>
      </c>
      <c r="O467" s="92"/>
      <c r="P467" s="228">
        <f>O467*H467</f>
        <v>0</v>
      </c>
      <c r="Q467" s="228">
        <v>0.00025000000000000001</v>
      </c>
      <c r="R467" s="228">
        <f>Q467*H467</f>
        <v>0.28095749999999997</v>
      </c>
      <c r="S467" s="228">
        <v>0</v>
      </c>
      <c r="T467" s="229">
        <f>S467*H467</f>
        <v>0</v>
      </c>
      <c r="U467" s="39"/>
      <c r="V467" s="39"/>
      <c r="W467" s="39"/>
      <c r="X467" s="39"/>
      <c r="Y467" s="39"/>
      <c r="Z467" s="39"/>
      <c r="AA467" s="39"/>
      <c r="AB467" s="39"/>
      <c r="AC467" s="39"/>
      <c r="AD467" s="39"/>
      <c r="AE467" s="39"/>
      <c r="AR467" s="230" t="s">
        <v>168</v>
      </c>
      <c r="AT467" s="230" t="s">
        <v>163</v>
      </c>
      <c r="AU467" s="230" t="s">
        <v>83</v>
      </c>
      <c r="AY467" s="18" t="s">
        <v>160</v>
      </c>
      <c r="BE467" s="231">
        <f>IF(N467="základní",J467,0)</f>
        <v>0</v>
      </c>
      <c r="BF467" s="231">
        <f>IF(N467="snížená",J467,0)</f>
        <v>0</v>
      </c>
      <c r="BG467" s="231">
        <f>IF(N467="zákl. přenesená",J467,0)</f>
        <v>0</v>
      </c>
      <c r="BH467" s="231">
        <f>IF(N467="sníž. přenesená",J467,0)</f>
        <v>0</v>
      </c>
      <c r="BI467" s="231">
        <f>IF(N467="nulová",J467,0)</f>
        <v>0</v>
      </c>
      <c r="BJ467" s="18" t="s">
        <v>81</v>
      </c>
      <c r="BK467" s="231">
        <f>ROUND(I467*H467,2)</f>
        <v>0</v>
      </c>
      <c r="BL467" s="18" t="s">
        <v>168</v>
      </c>
      <c r="BM467" s="230" t="s">
        <v>529</v>
      </c>
    </row>
    <row r="468" s="2" customFormat="1">
      <c r="A468" s="39"/>
      <c r="B468" s="40"/>
      <c r="C468" s="41"/>
      <c r="D468" s="232" t="s">
        <v>170</v>
      </c>
      <c r="E468" s="41"/>
      <c r="F468" s="233" t="s">
        <v>528</v>
      </c>
      <c r="G468" s="41"/>
      <c r="H468" s="41"/>
      <c r="I468" s="234"/>
      <c r="J468" s="41"/>
      <c r="K468" s="41"/>
      <c r="L468" s="45"/>
      <c r="M468" s="235"/>
      <c r="N468" s="236"/>
      <c r="O468" s="92"/>
      <c r="P468" s="92"/>
      <c r="Q468" s="92"/>
      <c r="R468" s="92"/>
      <c r="S468" s="92"/>
      <c r="T468" s="93"/>
      <c r="U468" s="39"/>
      <c r="V468" s="39"/>
      <c r="W468" s="39"/>
      <c r="X468" s="39"/>
      <c r="Y468" s="39"/>
      <c r="Z468" s="39"/>
      <c r="AA468" s="39"/>
      <c r="AB468" s="39"/>
      <c r="AC468" s="39"/>
      <c r="AD468" s="39"/>
      <c r="AE468" s="39"/>
      <c r="AT468" s="18" t="s">
        <v>170</v>
      </c>
      <c r="AU468" s="18" t="s">
        <v>83</v>
      </c>
    </row>
    <row r="469" s="2" customFormat="1" ht="24.15" customHeight="1">
      <c r="A469" s="39"/>
      <c r="B469" s="40"/>
      <c r="C469" s="219" t="s">
        <v>530</v>
      </c>
      <c r="D469" s="219" t="s">
        <v>163</v>
      </c>
      <c r="E469" s="220" t="s">
        <v>531</v>
      </c>
      <c r="F469" s="221" t="s">
        <v>532</v>
      </c>
      <c r="G469" s="222" t="s">
        <v>166</v>
      </c>
      <c r="H469" s="223">
        <v>1123.8299999999999</v>
      </c>
      <c r="I469" s="224"/>
      <c r="J469" s="225">
        <f>ROUND(I469*H469,2)</f>
        <v>0</v>
      </c>
      <c r="K469" s="221" t="s">
        <v>167</v>
      </c>
      <c r="L469" s="45"/>
      <c r="M469" s="226" t="s">
        <v>1</v>
      </c>
      <c r="N469" s="227" t="s">
        <v>38</v>
      </c>
      <c r="O469" s="92"/>
      <c r="P469" s="228">
        <f>O469*H469</f>
        <v>0</v>
      </c>
      <c r="Q469" s="228">
        <v>0.0027499999999999998</v>
      </c>
      <c r="R469" s="228">
        <f>Q469*H469</f>
        <v>3.0905324999999997</v>
      </c>
      <c r="S469" s="228">
        <v>0</v>
      </c>
      <c r="T469" s="229">
        <f>S469*H469</f>
        <v>0</v>
      </c>
      <c r="U469" s="39"/>
      <c r="V469" s="39"/>
      <c r="W469" s="39"/>
      <c r="X469" s="39"/>
      <c r="Y469" s="39"/>
      <c r="Z469" s="39"/>
      <c r="AA469" s="39"/>
      <c r="AB469" s="39"/>
      <c r="AC469" s="39"/>
      <c r="AD469" s="39"/>
      <c r="AE469" s="39"/>
      <c r="AR469" s="230" t="s">
        <v>168</v>
      </c>
      <c r="AT469" s="230" t="s">
        <v>163</v>
      </c>
      <c r="AU469" s="230" t="s">
        <v>83</v>
      </c>
      <c r="AY469" s="18" t="s">
        <v>160</v>
      </c>
      <c r="BE469" s="231">
        <f>IF(N469="základní",J469,0)</f>
        <v>0</v>
      </c>
      <c r="BF469" s="231">
        <f>IF(N469="snížená",J469,0)</f>
        <v>0</v>
      </c>
      <c r="BG469" s="231">
        <f>IF(N469="zákl. přenesená",J469,0)</f>
        <v>0</v>
      </c>
      <c r="BH469" s="231">
        <f>IF(N469="sníž. přenesená",J469,0)</f>
        <v>0</v>
      </c>
      <c r="BI469" s="231">
        <f>IF(N469="nulová",J469,0)</f>
        <v>0</v>
      </c>
      <c r="BJ469" s="18" t="s">
        <v>81</v>
      </c>
      <c r="BK469" s="231">
        <f>ROUND(I469*H469,2)</f>
        <v>0</v>
      </c>
      <c r="BL469" s="18" t="s">
        <v>168</v>
      </c>
      <c r="BM469" s="230" t="s">
        <v>533</v>
      </c>
    </row>
    <row r="470" s="2" customFormat="1">
      <c r="A470" s="39"/>
      <c r="B470" s="40"/>
      <c r="C470" s="41"/>
      <c r="D470" s="232" t="s">
        <v>170</v>
      </c>
      <c r="E470" s="41"/>
      <c r="F470" s="233" t="s">
        <v>534</v>
      </c>
      <c r="G470" s="41"/>
      <c r="H470" s="41"/>
      <c r="I470" s="234"/>
      <c r="J470" s="41"/>
      <c r="K470" s="41"/>
      <c r="L470" s="45"/>
      <c r="M470" s="235"/>
      <c r="N470" s="236"/>
      <c r="O470" s="92"/>
      <c r="P470" s="92"/>
      <c r="Q470" s="92"/>
      <c r="R470" s="92"/>
      <c r="S470" s="92"/>
      <c r="T470" s="93"/>
      <c r="U470" s="39"/>
      <c r="V470" s="39"/>
      <c r="W470" s="39"/>
      <c r="X470" s="39"/>
      <c r="Y470" s="39"/>
      <c r="Z470" s="39"/>
      <c r="AA470" s="39"/>
      <c r="AB470" s="39"/>
      <c r="AC470" s="39"/>
      <c r="AD470" s="39"/>
      <c r="AE470" s="39"/>
      <c r="AT470" s="18" t="s">
        <v>170</v>
      </c>
      <c r="AU470" s="18" t="s">
        <v>83</v>
      </c>
    </row>
    <row r="471" s="13" customFormat="1">
      <c r="A471" s="13"/>
      <c r="B471" s="237"/>
      <c r="C471" s="238"/>
      <c r="D471" s="232" t="s">
        <v>172</v>
      </c>
      <c r="E471" s="239" t="s">
        <v>1</v>
      </c>
      <c r="F471" s="240" t="s">
        <v>535</v>
      </c>
      <c r="G471" s="238"/>
      <c r="H471" s="239" t="s">
        <v>1</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172</v>
      </c>
      <c r="AU471" s="246" t="s">
        <v>83</v>
      </c>
      <c r="AV471" s="13" t="s">
        <v>81</v>
      </c>
      <c r="AW471" s="13" t="s">
        <v>30</v>
      </c>
      <c r="AX471" s="13" t="s">
        <v>73</v>
      </c>
      <c r="AY471" s="246" t="s">
        <v>160</v>
      </c>
    </row>
    <row r="472" s="14" customFormat="1">
      <c r="A472" s="14"/>
      <c r="B472" s="247"/>
      <c r="C472" s="248"/>
      <c r="D472" s="232" t="s">
        <v>172</v>
      </c>
      <c r="E472" s="249" t="s">
        <v>1</v>
      </c>
      <c r="F472" s="250" t="s">
        <v>536</v>
      </c>
      <c r="G472" s="248"/>
      <c r="H472" s="251">
        <v>534.5</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172</v>
      </c>
      <c r="AU472" s="257" t="s">
        <v>83</v>
      </c>
      <c r="AV472" s="14" t="s">
        <v>83</v>
      </c>
      <c r="AW472" s="14" t="s">
        <v>30</v>
      </c>
      <c r="AX472" s="14" t="s">
        <v>73</v>
      </c>
      <c r="AY472" s="257" t="s">
        <v>160</v>
      </c>
    </row>
    <row r="473" s="13" customFormat="1">
      <c r="A473" s="13"/>
      <c r="B473" s="237"/>
      <c r="C473" s="238"/>
      <c r="D473" s="232" t="s">
        <v>172</v>
      </c>
      <c r="E473" s="239" t="s">
        <v>1</v>
      </c>
      <c r="F473" s="240" t="s">
        <v>537</v>
      </c>
      <c r="G473" s="238"/>
      <c r="H473" s="239" t="s">
        <v>1</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172</v>
      </c>
      <c r="AU473" s="246" t="s">
        <v>83</v>
      </c>
      <c r="AV473" s="13" t="s">
        <v>81</v>
      </c>
      <c r="AW473" s="13" t="s">
        <v>30</v>
      </c>
      <c r="AX473" s="13" t="s">
        <v>73</v>
      </c>
      <c r="AY473" s="246" t="s">
        <v>160</v>
      </c>
    </row>
    <row r="474" s="14" customFormat="1">
      <c r="A474" s="14"/>
      <c r="B474" s="247"/>
      <c r="C474" s="248"/>
      <c r="D474" s="232" t="s">
        <v>172</v>
      </c>
      <c r="E474" s="249" t="s">
        <v>1</v>
      </c>
      <c r="F474" s="250" t="s">
        <v>538</v>
      </c>
      <c r="G474" s="248"/>
      <c r="H474" s="251">
        <v>589.33000000000004</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172</v>
      </c>
      <c r="AU474" s="257" t="s">
        <v>83</v>
      </c>
      <c r="AV474" s="14" t="s">
        <v>83</v>
      </c>
      <c r="AW474" s="14" t="s">
        <v>30</v>
      </c>
      <c r="AX474" s="14" t="s">
        <v>73</v>
      </c>
      <c r="AY474" s="257" t="s">
        <v>160</v>
      </c>
    </row>
    <row r="475" s="16" customFormat="1">
      <c r="A475" s="16"/>
      <c r="B475" s="269"/>
      <c r="C475" s="270"/>
      <c r="D475" s="232" t="s">
        <v>172</v>
      </c>
      <c r="E475" s="271" t="s">
        <v>1</v>
      </c>
      <c r="F475" s="272" t="s">
        <v>182</v>
      </c>
      <c r="G475" s="270"/>
      <c r="H475" s="273">
        <v>1123.8299999999999</v>
      </c>
      <c r="I475" s="274"/>
      <c r="J475" s="270"/>
      <c r="K475" s="270"/>
      <c r="L475" s="275"/>
      <c r="M475" s="276"/>
      <c r="N475" s="277"/>
      <c r="O475" s="277"/>
      <c r="P475" s="277"/>
      <c r="Q475" s="277"/>
      <c r="R475" s="277"/>
      <c r="S475" s="277"/>
      <c r="T475" s="278"/>
      <c r="U475" s="16"/>
      <c r="V475" s="16"/>
      <c r="W475" s="16"/>
      <c r="X475" s="16"/>
      <c r="Y475" s="16"/>
      <c r="Z475" s="16"/>
      <c r="AA475" s="16"/>
      <c r="AB475" s="16"/>
      <c r="AC475" s="16"/>
      <c r="AD475" s="16"/>
      <c r="AE475" s="16"/>
      <c r="AT475" s="279" t="s">
        <v>172</v>
      </c>
      <c r="AU475" s="279" t="s">
        <v>83</v>
      </c>
      <c r="AV475" s="16" t="s">
        <v>168</v>
      </c>
      <c r="AW475" s="16" t="s">
        <v>30</v>
      </c>
      <c r="AX475" s="16" t="s">
        <v>81</v>
      </c>
      <c r="AY475" s="279" t="s">
        <v>160</v>
      </c>
    </row>
    <row r="476" s="2" customFormat="1" ht="33" customHeight="1">
      <c r="A476" s="39"/>
      <c r="B476" s="40"/>
      <c r="C476" s="219" t="s">
        <v>539</v>
      </c>
      <c r="D476" s="219" t="s">
        <v>163</v>
      </c>
      <c r="E476" s="220" t="s">
        <v>540</v>
      </c>
      <c r="F476" s="221" t="s">
        <v>541</v>
      </c>
      <c r="G476" s="222" t="s">
        <v>262</v>
      </c>
      <c r="H476" s="223">
        <v>56.113999999999997</v>
      </c>
      <c r="I476" s="224"/>
      <c r="J476" s="225">
        <f>ROUND(I476*H476,2)</f>
        <v>0</v>
      </c>
      <c r="K476" s="221" t="s">
        <v>167</v>
      </c>
      <c r="L476" s="45"/>
      <c r="M476" s="226" t="s">
        <v>1</v>
      </c>
      <c r="N476" s="227" t="s">
        <v>38</v>
      </c>
      <c r="O476" s="92"/>
      <c r="P476" s="228">
        <f>O476*H476</f>
        <v>0</v>
      </c>
      <c r="Q476" s="228">
        <v>2.5018699999999998</v>
      </c>
      <c r="R476" s="228">
        <f>Q476*H476</f>
        <v>140.38993317999999</v>
      </c>
      <c r="S476" s="228">
        <v>0</v>
      </c>
      <c r="T476" s="229">
        <f>S476*H476</f>
        <v>0</v>
      </c>
      <c r="U476" s="39"/>
      <c r="V476" s="39"/>
      <c r="W476" s="39"/>
      <c r="X476" s="39"/>
      <c r="Y476" s="39"/>
      <c r="Z476" s="39"/>
      <c r="AA476" s="39"/>
      <c r="AB476" s="39"/>
      <c r="AC476" s="39"/>
      <c r="AD476" s="39"/>
      <c r="AE476" s="39"/>
      <c r="AR476" s="230" t="s">
        <v>168</v>
      </c>
      <c r="AT476" s="230" t="s">
        <v>163</v>
      </c>
      <c r="AU476" s="230" t="s">
        <v>83</v>
      </c>
      <c r="AY476" s="18" t="s">
        <v>160</v>
      </c>
      <c r="BE476" s="231">
        <f>IF(N476="základní",J476,0)</f>
        <v>0</v>
      </c>
      <c r="BF476" s="231">
        <f>IF(N476="snížená",J476,0)</f>
        <v>0</v>
      </c>
      <c r="BG476" s="231">
        <f>IF(N476="zákl. přenesená",J476,0)</f>
        <v>0</v>
      </c>
      <c r="BH476" s="231">
        <f>IF(N476="sníž. přenesená",J476,0)</f>
        <v>0</v>
      </c>
      <c r="BI476" s="231">
        <f>IF(N476="nulová",J476,0)</f>
        <v>0</v>
      </c>
      <c r="BJ476" s="18" t="s">
        <v>81</v>
      </c>
      <c r="BK476" s="231">
        <f>ROUND(I476*H476,2)</f>
        <v>0</v>
      </c>
      <c r="BL476" s="18" t="s">
        <v>168</v>
      </c>
      <c r="BM476" s="230" t="s">
        <v>542</v>
      </c>
    </row>
    <row r="477" s="2" customFormat="1">
      <c r="A477" s="39"/>
      <c r="B477" s="40"/>
      <c r="C477" s="41"/>
      <c r="D477" s="232" t="s">
        <v>170</v>
      </c>
      <c r="E477" s="41"/>
      <c r="F477" s="233" t="s">
        <v>543</v>
      </c>
      <c r="G477" s="41"/>
      <c r="H477" s="41"/>
      <c r="I477" s="234"/>
      <c r="J477" s="41"/>
      <c r="K477" s="41"/>
      <c r="L477" s="45"/>
      <c r="M477" s="235"/>
      <c r="N477" s="236"/>
      <c r="O477" s="92"/>
      <c r="P477" s="92"/>
      <c r="Q477" s="92"/>
      <c r="R477" s="92"/>
      <c r="S477" s="92"/>
      <c r="T477" s="93"/>
      <c r="U477" s="39"/>
      <c r="V477" s="39"/>
      <c r="W477" s="39"/>
      <c r="X477" s="39"/>
      <c r="Y477" s="39"/>
      <c r="Z477" s="39"/>
      <c r="AA477" s="39"/>
      <c r="AB477" s="39"/>
      <c r="AC477" s="39"/>
      <c r="AD477" s="39"/>
      <c r="AE477" s="39"/>
      <c r="AT477" s="18" t="s">
        <v>170</v>
      </c>
      <c r="AU477" s="18" t="s">
        <v>83</v>
      </c>
    </row>
    <row r="478" s="13" customFormat="1">
      <c r="A478" s="13"/>
      <c r="B478" s="237"/>
      <c r="C478" s="238"/>
      <c r="D478" s="232" t="s">
        <v>172</v>
      </c>
      <c r="E478" s="239" t="s">
        <v>1</v>
      </c>
      <c r="F478" s="240" t="s">
        <v>173</v>
      </c>
      <c r="G478" s="238"/>
      <c r="H478" s="239" t="s">
        <v>1</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172</v>
      </c>
      <c r="AU478" s="246" t="s">
        <v>83</v>
      </c>
      <c r="AV478" s="13" t="s">
        <v>81</v>
      </c>
      <c r="AW478" s="13" t="s">
        <v>30</v>
      </c>
      <c r="AX478" s="13" t="s">
        <v>73</v>
      </c>
      <c r="AY478" s="246" t="s">
        <v>160</v>
      </c>
    </row>
    <row r="479" s="14" customFormat="1">
      <c r="A479" s="14"/>
      <c r="B479" s="247"/>
      <c r="C479" s="248"/>
      <c r="D479" s="232" t="s">
        <v>172</v>
      </c>
      <c r="E479" s="249" t="s">
        <v>1</v>
      </c>
      <c r="F479" s="250" t="s">
        <v>544</v>
      </c>
      <c r="G479" s="248"/>
      <c r="H479" s="251">
        <v>28.071999999999999</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172</v>
      </c>
      <c r="AU479" s="257" t="s">
        <v>83</v>
      </c>
      <c r="AV479" s="14" t="s">
        <v>83</v>
      </c>
      <c r="AW479" s="14" t="s">
        <v>30</v>
      </c>
      <c r="AX479" s="14" t="s">
        <v>73</v>
      </c>
      <c r="AY479" s="257" t="s">
        <v>160</v>
      </c>
    </row>
    <row r="480" s="13" customFormat="1">
      <c r="A480" s="13"/>
      <c r="B480" s="237"/>
      <c r="C480" s="238"/>
      <c r="D480" s="232" t="s">
        <v>172</v>
      </c>
      <c r="E480" s="239" t="s">
        <v>1</v>
      </c>
      <c r="F480" s="240" t="s">
        <v>178</v>
      </c>
      <c r="G480" s="238"/>
      <c r="H480" s="239" t="s">
        <v>1</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172</v>
      </c>
      <c r="AU480" s="246" t="s">
        <v>83</v>
      </c>
      <c r="AV480" s="13" t="s">
        <v>81</v>
      </c>
      <c r="AW480" s="13" t="s">
        <v>30</v>
      </c>
      <c r="AX480" s="13" t="s">
        <v>73</v>
      </c>
      <c r="AY480" s="246" t="s">
        <v>160</v>
      </c>
    </row>
    <row r="481" s="14" customFormat="1">
      <c r="A481" s="14"/>
      <c r="B481" s="247"/>
      <c r="C481" s="248"/>
      <c r="D481" s="232" t="s">
        <v>172</v>
      </c>
      <c r="E481" s="249" t="s">
        <v>1</v>
      </c>
      <c r="F481" s="250" t="s">
        <v>545</v>
      </c>
      <c r="G481" s="248"/>
      <c r="H481" s="251">
        <v>28.042000000000002</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172</v>
      </c>
      <c r="AU481" s="257" t="s">
        <v>83</v>
      </c>
      <c r="AV481" s="14" t="s">
        <v>83</v>
      </c>
      <c r="AW481" s="14" t="s">
        <v>30</v>
      </c>
      <c r="AX481" s="14" t="s">
        <v>73</v>
      </c>
      <c r="AY481" s="257" t="s">
        <v>160</v>
      </c>
    </row>
    <row r="482" s="16" customFormat="1">
      <c r="A482" s="16"/>
      <c r="B482" s="269"/>
      <c r="C482" s="270"/>
      <c r="D482" s="232" t="s">
        <v>172</v>
      </c>
      <c r="E482" s="271" t="s">
        <v>1</v>
      </c>
      <c r="F482" s="272" t="s">
        <v>182</v>
      </c>
      <c r="G482" s="270"/>
      <c r="H482" s="273">
        <v>56.113999999999997</v>
      </c>
      <c r="I482" s="274"/>
      <c r="J482" s="270"/>
      <c r="K482" s="270"/>
      <c r="L482" s="275"/>
      <c r="M482" s="276"/>
      <c r="N482" s="277"/>
      <c r="O482" s="277"/>
      <c r="P482" s="277"/>
      <c r="Q482" s="277"/>
      <c r="R482" s="277"/>
      <c r="S482" s="277"/>
      <c r="T482" s="278"/>
      <c r="U482" s="16"/>
      <c r="V482" s="16"/>
      <c r="W482" s="16"/>
      <c r="X482" s="16"/>
      <c r="Y482" s="16"/>
      <c r="Z482" s="16"/>
      <c r="AA482" s="16"/>
      <c r="AB482" s="16"/>
      <c r="AC482" s="16"/>
      <c r="AD482" s="16"/>
      <c r="AE482" s="16"/>
      <c r="AT482" s="279" t="s">
        <v>172</v>
      </c>
      <c r="AU482" s="279" t="s">
        <v>83</v>
      </c>
      <c r="AV482" s="16" t="s">
        <v>168</v>
      </c>
      <c r="AW482" s="16" t="s">
        <v>30</v>
      </c>
      <c r="AX482" s="16" t="s">
        <v>81</v>
      </c>
      <c r="AY482" s="279" t="s">
        <v>160</v>
      </c>
    </row>
    <row r="483" s="2" customFormat="1" ht="16.5" customHeight="1">
      <c r="A483" s="39"/>
      <c r="B483" s="40"/>
      <c r="C483" s="219" t="s">
        <v>546</v>
      </c>
      <c r="D483" s="219" t="s">
        <v>163</v>
      </c>
      <c r="E483" s="220" t="s">
        <v>547</v>
      </c>
      <c r="F483" s="221" t="s">
        <v>548</v>
      </c>
      <c r="G483" s="222" t="s">
        <v>166</v>
      </c>
      <c r="H483" s="223">
        <v>801.63</v>
      </c>
      <c r="I483" s="224"/>
      <c r="J483" s="225">
        <f>ROUND(I483*H483,2)</f>
        <v>0</v>
      </c>
      <c r="K483" s="221" t="s">
        <v>167</v>
      </c>
      <c r="L483" s="45"/>
      <c r="M483" s="226" t="s">
        <v>1</v>
      </c>
      <c r="N483" s="227" t="s">
        <v>38</v>
      </c>
      <c r="O483" s="92"/>
      <c r="P483" s="228">
        <f>O483*H483</f>
        <v>0</v>
      </c>
      <c r="Q483" s="228">
        <v>0.00013200000000000001</v>
      </c>
      <c r="R483" s="228">
        <f>Q483*H483</f>
        <v>0.10581516000000001</v>
      </c>
      <c r="S483" s="228">
        <v>0</v>
      </c>
      <c r="T483" s="229">
        <f>S483*H483</f>
        <v>0</v>
      </c>
      <c r="U483" s="39"/>
      <c r="V483" s="39"/>
      <c r="W483" s="39"/>
      <c r="X483" s="39"/>
      <c r="Y483" s="39"/>
      <c r="Z483" s="39"/>
      <c r="AA483" s="39"/>
      <c r="AB483" s="39"/>
      <c r="AC483" s="39"/>
      <c r="AD483" s="39"/>
      <c r="AE483" s="39"/>
      <c r="AR483" s="230" t="s">
        <v>168</v>
      </c>
      <c r="AT483" s="230" t="s">
        <v>163</v>
      </c>
      <c r="AU483" s="230" t="s">
        <v>83</v>
      </c>
      <c r="AY483" s="18" t="s">
        <v>160</v>
      </c>
      <c r="BE483" s="231">
        <f>IF(N483="základní",J483,0)</f>
        <v>0</v>
      </c>
      <c r="BF483" s="231">
        <f>IF(N483="snížená",J483,0)</f>
        <v>0</v>
      </c>
      <c r="BG483" s="231">
        <f>IF(N483="zákl. přenesená",J483,0)</f>
        <v>0</v>
      </c>
      <c r="BH483" s="231">
        <f>IF(N483="sníž. přenesená",J483,0)</f>
        <v>0</v>
      </c>
      <c r="BI483" s="231">
        <f>IF(N483="nulová",J483,0)</f>
        <v>0</v>
      </c>
      <c r="BJ483" s="18" t="s">
        <v>81</v>
      </c>
      <c r="BK483" s="231">
        <f>ROUND(I483*H483,2)</f>
        <v>0</v>
      </c>
      <c r="BL483" s="18" t="s">
        <v>168</v>
      </c>
      <c r="BM483" s="230" t="s">
        <v>549</v>
      </c>
    </row>
    <row r="484" s="2" customFormat="1">
      <c r="A484" s="39"/>
      <c r="B484" s="40"/>
      <c r="C484" s="41"/>
      <c r="D484" s="232" t="s">
        <v>170</v>
      </c>
      <c r="E484" s="41"/>
      <c r="F484" s="233" t="s">
        <v>550</v>
      </c>
      <c r="G484" s="41"/>
      <c r="H484" s="41"/>
      <c r="I484" s="234"/>
      <c r="J484" s="41"/>
      <c r="K484" s="41"/>
      <c r="L484" s="45"/>
      <c r="M484" s="235"/>
      <c r="N484" s="236"/>
      <c r="O484" s="92"/>
      <c r="P484" s="92"/>
      <c r="Q484" s="92"/>
      <c r="R484" s="92"/>
      <c r="S484" s="92"/>
      <c r="T484" s="93"/>
      <c r="U484" s="39"/>
      <c r="V484" s="39"/>
      <c r="W484" s="39"/>
      <c r="X484" s="39"/>
      <c r="Y484" s="39"/>
      <c r="Z484" s="39"/>
      <c r="AA484" s="39"/>
      <c r="AB484" s="39"/>
      <c r="AC484" s="39"/>
      <c r="AD484" s="39"/>
      <c r="AE484" s="39"/>
      <c r="AT484" s="18" t="s">
        <v>170</v>
      </c>
      <c r="AU484" s="18" t="s">
        <v>83</v>
      </c>
    </row>
    <row r="485" s="13" customFormat="1">
      <c r="A485" s="13"/>
      <c r="B485" s="237"/>
      <c r="C485" s="238"/>
      <c r="D485" s="232" t="s">
        <v>172</v>
      </c>
      <c r="E485" s="239" t="s">
        <v>1</v>
      </c>
      <c r="F485" s="240" t="s">
        <v>173</v>
      </c>
      <c r="G485" s="238"/>
      <c r="H485" s="239" t="s">
        <v>1</v>
      </c>
      <c r="I485" s="241"/>
      <c r="J485" s="238"/>
      <c r="K485" s="238"/>
      <c r="L485" s="242"/>
      <c r="M485" s="243"/>
      <c r="N485" s="244"/>
      <c r="O485" s="244"/>
      <c r="P485" s="244"/>
      <c r="Q485" s="244"/>
      <c r="R485" s="244"/>
      <c r="S485" s="244"/>
      <c r="T485" s="245"/>
      <c r="U485" s="13"/>
      <c r="V485" s="13"/>
      <c r="W485" s="13"/>
      <c r="X485" s="13"/>
      <c r="Y485" s="13"/>
      <c r="Z485" s="13"/>
      <c r="AA485" s="13"/>
      <c r="AB485" s="13"/>
      <c r="AC485" s="13"/>
      <c r="AD485" s="13"/>
      <c r="AE485" s="13"/>
      <c r="AT485" s="246" t="s">
        <v>172</v>
      </c>
      <c r="AU485" s="246" t="s">
        <v>83</v>
      </c>
      <c r="AV485" s="13" t="s">
        <v>81</v>
      </c>
      <c r="AW485" s="13" t="s">
        <v>30</v>
      </c>
      <c r="AX485" s="13" t="s">
        <v>73</v>
      </c>
      <c r="AY485" s="246" t="s">
        <v>160</v>
      </c>
    </row>
    <row r="486" s="14" customFormat="1">
      <c r="A486" s="14"/>
      <c r="B486" s="247"/>
      <c r="C486" s="248"/>
      <c r="D486" s="232" t="s">
        <v>172</v>
      </c>
      <c r="E486" s="249" t="s">
        <v>1</v>
      </c>
      <c r="F486" s="250" t="s">
        <v>551</v>
      </c>
      <c r="G486" s="248"/>
      <c r="H486" s="251">
        <v>401.02999999999997</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172</v>
      </c>
      <c r="AU486" s="257" t="s">
        <v>83</v>
      </c>
      <c r="AV486" s="14" t="s">
        <v>83</v>
      </c>
      <c r="AW486" s="14" t="s">
        <v>30</v>
      </c>
      <c r="AX486" s="14" t="s">
        <v>73</v>
      </c>
      <c r="AY486" s="257" t="s">
        <v>160</v>
      </c>
    </row>
    <row r="487" s="13" customFormat="1">
      <c r="A487" s="13"/>
      <c r="B487" s="237"/>
      <c r="C487" s="238"/>
      <c r="D487" s="232" t="s">
        <v>172</v>
      </c>
      <c r="E487" s="239" t="s">
        <v>1</v>
      </c>
      <c r="F487" s="240" t="s">
        <v>178</v>
      </c>
      <c r="G487" s="238"/>
      <c r="H487" s="239" t="s">
        <v>1</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172</v>
      </c>
      <c r="AU487" s="246" t="s">
        <v>83</v>
      </c>
      <c r="AV487" s="13" t="s">
        <v>81</v>
      </c>
      <c r="AW487" s="13" t="s">
        <v>30</v>
      </c>
      <c r="AX487" s="13" t="s">
        <v>73</v>
      </c>
      <c r="AY487" s="246" t="s">
        <v>160</v>
      </c>
    </row>
    <row r="488" s="14" customFormat="1">
      <c r="A488" s="14"/>
      <c r="B488" s="247"/>
      <c r="C488" s="248"/>
      <c r="D488" s="232" t="s">
        <v>172</v>
      </c>
      <c r="E488" s="249" t="s">
        <v>1</v>
      </c>
      <c r="F488" s="250" t="s">
        <v>552</v>
      </c>
      <c r="G488" s="248"/>
      <c r="H488" s="251">
        <v>400.60000000000002</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172</v>
      </c>
      <c r="AU488" s="257" t="s">
        <v>83</v>
      </c>
      <c r="AV488" s="14" t="s">
        <v>83</v>
      </c>
      <c r="AW488" s="14" t="s">
        <v>30</v>
      </c>
      <c r="AX488" s="14" t="s">
        <v>73</v>
      </c>
      <c r="AY488" s="257" t="s">
        <v>160</v>
      </c>
    </row>
    <row r="489" s="16" customFormat="1">
      <c r="A489" s="16"/>
      <c r="B489" s="269"/>
      <c r="C489" s="270"/>
      <c r="D489" s="232" t="s">
        <v>172</v>
      </c>
      <c r="E489" s="271" t="s">
        <v>1</v>
      </c>
      <c r="F489" s="272" t="s">
        <v>182</v>
      </c>
      <c r="G489" s="270"/>
      <c r="H489" s="273">
        <v>801.63</v>
      </c>
      <c r="I489" s="274"/>
      <c r="J489" s="270"/>
      <c r="K489" s="270"/>
      <c r="L489" s="275"/>
      <c r="M489" s="276"/>
      <c r="N489" s="277"/>
      <c r="O489" s="277"/>
      <c r="P489" s="277"/>
      <c r="Q489" s="277"/>
      <c r="R489" s="277"/>
      <c r="S489" s="277"/>
      <c r="T489" s="278"/>
      <c r="U489" s="16"/>
      <c r="V489" s="16"/>
      <c r="W489" s="16"/>
      <c r="X489" s="16"/>
      <c r="Y489" s="16"/>
      <c r="Z489" s="16"/>
      <c r="AA489" s="16"/>
      <c r="AB489" s="16"/>
      <c r="AC489" s="16"/>
      <c r="AD489" s="16"/>
      <c r="AE489" s="16"/>
      <c r="AT489" s="279" t="s">
        <v>172</v>
      </c>
      <c r="AU489" s="279" t="s">
        <v>83</v>
      </c>
      <c r="AV489" s="16" t="s">
        <v>168</v>
      </c>
      <c r="AW489" s="16" t="s">
        <v>30</v>
      </c>
      <c r="AX489" s="16" t="s">
        <v>81</v>
      </c>
      <c r="AY489" s="279" t="s">
        <v>160</v>
      </c>
    </row>
    <row r="490" s="12" customFormat="1" ht="22.8" customHeight="1">
      <c r="A490" s="12"/>
      <c r="B490" s="203"/>
      <c r="C490" s="204"/>
      <c r="D490" s="205" t="s">
        <v>72</v>
      </c>
      <c r="E490" s="217" t="s">
        <v>218</v>
      </c>
      <c r="F490" s="217" t="s">
        <v>553</v>
      </c>
      <c r="G490" s="204"/>
      <c r="H490" s="204"/>
      <c r="I490" s="207"/>
      <c r="J490" s="218">
        <f>BK490</f>
        <v>0</v>
      </c>
      <c r="K490" s="204"/>
      <c r="L490" s="209"/>
      <c r="M490" s="210"/>
      <c r="N490" s="211"/>
      <c r="O490" s="211"/>
      <c r="P490" s="212">
        <f>SUM(P491:P761)</f>
        <v>0</v>
      </c>
      <c r="Q490" s="211"/>
      <c r="R490" s="212">
        <f>SUM(R491:R761)</f>
        <v>2.0558432440000001</v>
      </c>
      <c r="S490" s="211"/>
      <c r="T490" s="213">
        <f>SUM(T491:T761)</f>
        <v>311.47249999999997</v>
      </c>
      <c r="U490" s="12"/>
      <c r="V490" s="12"/>
      <c r="W490" s="12"/>
      <c r="X490" s="12"/>
      <c r="Y490" s="12"/>
      <c r="Z490" s="12"/>
      <c r="AA490" s="12"/>
      <c r="AB490" s="12"/>
      <c r="AC490" s="12"/>
      <c r="AD490" s="12"/>
      <c r="AE490" s="12"/>
      <c r="AR490" s="214" t="s">
        <v>81</v>
      </c>
      <c r="AT490" s="215" t="s">
        <v>72</v>
      </c>
      <c r="AU490" s="215" t="s">
        <v>81</v>
      </c>
      <c r="AY490" s="214" t="s">
        <v>160</v>
      </c>
      <c r="BK490" s="216">
        <f>SUM(BK491:BK761)</f>
        <v>0</v>
      </c>
    </row>
    <row r="491" s="2" customFormat="1" ht="21.75" customHeight="1">
      <c r="A491" s="39"/>
      <c r="B491" s="40"/>
      <c r="C491" s="219" t="s">
        <v>554</v>
      </c>
      <c r="D491" s="219" t="s">
        <v>163</v>
      </c>
      <c r="E491" s="220" t="s">
        <v>555</v>
      </c>
      <c r="F491" s="221" t="s">
        <v>556</v>
      </c>
      <c r="G491" s="222" t="s">
        <v>166</v>
      </c>
      <c r="H491" s="223">
        <v>21.213999999999999</v>
      </c>
      <c r="I491" s="224"/>
      <c r="J491" s="225">
        <f>ROUND(I491*H491,2)</f>
        <v>0</v>
      </c>
      <c r="K491" s="221" t="s">
        <v>167</v>
      </c>
      <c r="L491" s="45"/>
      <c r="M491" s="226" t="s">
        <v>1</v>
      </c>
      <c r="N491" s="227" t="s">
        <v>38</v>
      </c>
      <c r="O491" s="92"/>
      <c r="P491" s="228">
        <f>O491*H491</f>
        <v>0</v>
      </c>
      <c r="Q491" s="228">
        <v>0</v>
      </c>
      <c r="R491" s="228">
        <f>Q491*H491</f>
        <v>0</v>
      </c>
      <c r="S491" s="228">
        <v>0.26100000000000001</v>
      </c>
      <c r="T491" s="229">
        <f>S491*H491</f>
        <v>5.5368539999999999</v>
      </c>
      <c r="U491" s="39"/>
      <c r="V491" s="39"/>
      <c r="W491" s="39"/>
      <c r="X491" s="39"/>
      <c r="Y491" s="39"/>
      <c r="Z491" s="39"/>
      <c r="AA491" s="39"/>
      <c r="AB491" s="39"/>
      <c r="AC491" s="39"/>
      <c r="AD491" s="39"/>
      <c r="AE491" s="39"/>
      <c r="AR491" s="230" t="s">
        <v>168</v>
      </c>
      <c r="AT491" s="230" t="s">
        <v>163</v>
      </c>
      <c r="AU491" s="230" t="s">
        <v>83</v>
      </c>
      <c r="AY491" s="18" t="s">
        <v>160</v>
      </c>
      <c r="BE491" s="231">
        <f>IF(N491="základní",J491,0)</f>
        <v>0</v>
      </c>
      <c r="BF491" s="231">
        <f>IF(N491="snížená",J491,0)</f>
        <v>0</v>
      </c>
      <c r="BG491" s="231">
        <f>IF(N491="zákl. přenesená",J491,0)</f>
        <v>0</v>
      </c>
      <c r="BH491" s="231">
        <f>IF(N491="sníž. přenesená",J491,0)</f>
        <v>0</v>
      </c>
      <c r="BI491" s="231">
        <f>IF(N491="nulová",J491,0)</f>
        <v>0</v>
      </c>
      <c r="BJ491" s="18" t="s">
        <v>81</v>
      </c>
      <c r="BK491" s="231">
        <f>ROUND(I491*H491,2)</f>
        <v>0</v>
      </c>
      <c r="BL491" s="18" t="s">
        <v>168</v>
      </c>
      <c r="BM491" s="230" t="s">
        <v>557</v>
      </c>
    </row>
    <row r="492" s="2" customFormat="1">
      <c r="A492" s="39"/>
      <c r="B492" s="40"/>
      <c r="C492" s="41"/>
      <c r="D492" s="232" t="s">
        <v>170</v>
      </c>
      <c r="E492" s="41"/>
      <c r="F492" s="233" t="s">
        <v>558</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170</v>
      </c>
      <c r="AU492" s="18" t="s">
        <v>83</v>
      </c>
    </row>
    <row r="493" s="13" customFormat="1">
      <c r="A493" s="13"/>
      <c r="B493" s="237"/>
      <c r="C493" s="238"/>
      <c r="D493" s="232" t="s">
        <v>172</v>
      </c>
      <c r="E493" s="239" t="s">
        <v>1</v>
      </c>
      <c r="F493" s="240" t="s">
        <v>173</v>
      </c>
      <c r="G493" s="238"/>
      <c r="H493" s="239" t="s">
        <v>1</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172</v>
      </c>
      <c r="AU493" s="246" t="s">
        <v>83</v>
      </c>
      <c r="AV493" s="13" t="s">
        <v>81</v>
      </c>
      <c r="AW493" s="13" t="s">
        <v>30</v>
      </c>
      <c r="AX493" s="13" t="s">
        <v>73</v>
      </c>
      <c r="AY493" s="246" t="s">
        <v>160</v>
      </c>
    </row>
    <row r="494" s="13" customFormat="1">
      <c r="A494" s="13"/>
      <c r="B494" s="237"/>
      <c r="C494" s="238"/>
      <c r="D494" s="232" t="s">
        <v>172</v>
      </c>
      <c r="E494" s="239" t="s">
        <v>1</v>
      </c>
      <c r="F494" s="240" t="s">
        <v>431</v>
      </c>
      <c r="G494" s="238"/>
      <c r="H494" s="239" t="s">
        <v>1</v>
      </c>
      <c r="I494" s="241"/>
      <c r="J494" s="238"/>
      <c r="K494" s="238"/>
      <c r="L494" s="242"/>
      <c r="M494" s="243"/>
      <c r="N494" s="244"/>
      <c r="O494" s="244"/>
      <c r="P494" s="244"/>
      <c r="Q494" s="244"/>
      <c r="R494" s="244"/>
      <c r="S494" s="244"/>
      <c r="T494" s="245"/>
      <c r="U494" s="13"/>
      <c r="V494" s="13"/>
      <c r="W494" s="13"/>
      <c r="X494" s="13"/>
      <c r="Y494" s="13"/>
      <c r="Z494" s="13"/>
      <c r="AA494" s="13"/>
      <c r="AB494" s="13"/>
      <c r="AC494" s="13"/>
      <c r="AD494" s="13"/>
      <c r="AE494" s="13"/>
      <c r="AT494" s="246" t="s">
        <v>172</v>
      </c>
      <c r="AU494" s="246" t="s">
        <v>83</v>
      </c>
      <c r="AV494" s="13" t="s">
        <v>81</v>
      </c>
      <c r="AW494" s="13" t="s">
        <v>30</v>
      </c>
      <c r="AX494" s="13" t="s">
        <v>73</v>
      </c>
      <c r="AY494" s="246" t="s">
        <v>160</v>
      </c>
    </row>
    <row r="495" s="14" customFormat="1">
      <c r="A495" s="14"/>
      <c r="B495" s="247"/>
      <c r="C495" s="248"/>
      <c r="D495" s="232" t="s">
        <v>172</v>
      </c>
      <c r="E495" s="249" t="s">
        <v>1</v>
      </c>
      <c r="F495" s="250" t="s">
        <v>559</v>
      </c>
      <c r="G495" s="248"/>
      <c r="H495" s="251">
        <v>11.138999999999999</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172</v>
      </c>
      <c r="AU495" s="257" t="s">
        <v>83</v>
      </c>
      <c r="AV495" s="14" t="s">
        <v>83</v>
      </c>
      <c r="AW495" s="14" t="s">
        <v>30</v>
      </c>
      <c r="AX495" s="14" t="s">
        <v>73</v>
      </c>
      <c r="AY495" s="257" t="s">
        <v>160</v>
      </c>
    </row>
    <row r="496" s="13" customFormat="1">
      <c r="A496" s="13"/>
      <c r="B496" s="237"/>
      <c r="C496" s="238"/>
      <c r="D496" s="232" t="s">
        <v>172</v>
      </c>
      <c r="E496" s="239" t="s">
        <v>1</v>
      </c>
      <c r="F496" s="240" t="s">
        <v>560</v>
      </c>
      <c r="G496" s="238"/>
      <c r="H496" s="239" t="s">
        <v>1</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172</v>
      </c>
      <c r="AU496" s="246" t="s">
        <v>83</v>
      </c>
      <c r="AV496" s="13" t="s">
        <v>81</v>
      </c>
      <c r="AW496" s="13" t="s">
        <v>30</v>
      </c>
      <c r="AX496" s="13" t="s">
        <v>73</v>
      </c>
      <c r="AY496" s="246" t="s">
        <v>160</v>
      </c>
    </row>
    <row r="497" s="14" customFormat="1">
      <c r="A497" s="14"/>
      <c r="B497" s="247"/>
      <c r="C497" s="248"/>
      <c r="D497" s="232" t="s">
        <v>172</v>
      </c>
      <c r="E497" s="249" t="s">
        <v>1</v>
      </c>
      <c r="F497" s="250" t="s">
        <v>561</v>
      </c>
      <c r="G497" s="248"/>
      <c r="H497" s="251">
        <v>10.074999999999999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172</v>
      </c>
      <c r="AU497" s="257" t="s">
        <v>83</v>
      </c>
      <c r="AV497" s="14" t="s">
        <v>83</v>
      </c>
      <c r="AW497" s="14" t="s">
        <v>30</v>
      </c>
      <c r="AX497" s="14" t="s">
        <v>73</v>
      </c>
      <c r="AY497" s="257" t="s">
        <v>160</v>
      </c>
    </row>
    <row r="498" s="16" customFormat="1">
      <c r="A498" s="16"/>
      <c r="B498" s="269"/>
      <c r="C498" s="270"/>
      <c r="D498" s="232" t="s">
        <v>172</v>
      </c>
      <c r="E498" s="271" t="s">
        <v>1</v>
      </c>
      <c r="F498" s="272" t="s">
        <v>182</v>
      </c>
      <c r="G498" s="270"/>
      <c r="H498" s="273">
        <v>21.213999999999999</v>
      </c>
      <c r="I498" s="274"/>
      <c r="J498" s="270"/>
      <c r="K498" s="270"/>
      <c r="L498" s="275"/>
      <c r="M498" s="276"/>
      <c r="N498" s="277"/>
      <c r="O498" s="277"/>
      <c r="P498" s="277"/>
      <c r="Q498" s="277"/>
      <c r="R498" s="277"/>
      <c r="S498" s="277"/>
      <c r="T498" s="278"/>
      <c r="U498" s="16"/>
      <c r="V498" s="16"/>
      <c r="W498" s="16"/>
      <c r="X498" s="16"/>
      <c r="Y498" s="16"/>
      <c r="Z498" s="16"/>
      <c r="AA498" s="16"/>
      <c r="AB498" s="16"/>
      <c r="AC498" s="16"/>
      <c r="AD498" s="16"/>
      <c r="AE498" s="16"/>
      <c r="AT498" s="279" t="s">
        <v>172</v>
      </c>
      <c r="AU498" s="279" t="s">
        <v>83</v>
      </c>
      <c r="AV498" s="16" t="s">
        <v>168</v>
      </c>
      <c r="AW498" s="16" t="s">
        <v>30</v>
      </c>
      <c r="AX498" s="16" t="s">
        <v>81</v>
      </c>
      <c r="AY498" s="279" t="s">
        <v>160</v>
      </c>
    </row>
    <row r="499" s="2" customFormat="1" ht="33" customHeight="1">
      <c r="A499" s="39"/>
      <c r="B499" s="40"/>
      <c r="C499" s="219" t="s">
        <v>562</v>
      </c>
      <c r="D499" s="219" t="s">
        <v>163</v>
      </c>
      <c r="E499" s="220" t="s">
        <v>563</v>
      </c>
      <c r="F499" s="221" t="s">
        <v>564</v>
      </c>
      <c r="G499" s="222" t="s">
        <v>262</v>
      </c>
      <c r="H499" s="223">
        <v>60.033000000000001</v>
      </c>
      <c r="I499" s="224"/>
      <c r="J499" s="225">
        <f>ROUND(I499*H499,2)</f>
        <v>0</v>
      </c>
      <c r="K499" s="221" t="s">
        <v>167</v>
      </c>
      <c r="L499" s="45"/>
      <c r="M499" s="226" t="s">
        <v>1</v>
      </c>
      <c r="N499" s="227" t="s">
        <v>38</v>
      </c>
      <c r="O499" s="92"/>
      <c r="P499" s="228">
        <f>O499*H499</f>
        <v>0</v>
      </c>
      <c r="Q499" s="228">
        <v>0</v>
      </c>
      <c r="R499" s="228">
        <f>Q499*H499</f>
        <v>0</v>
      </c>
      <c r="S499" s="228">
        <v>1.175</v>
      </c>
      <c r="T499" s="229">
        <f>S499*H499</f>
        <v>70.538775000000001</v>
      </c>
      <c r="U499" s="39"/>
      <c r="V499" s="39"/>
      <c r="W499" s="39"/>
      <c r="X499" s="39"/>
      <c r="Y499" s="39"/>
      <c r="Z499" s="39"/>
      <c r="AA499" s="39"/>
      <c r="AB499" s="39"/>
      <c r="AC499" s="39"/>
      <c r="AD499" s="39"/>
      <c r="AE499" s="39"/>
      <c r="AR499" s="230" t="s">
        <v>168</v>
      </c>
      <c r="AT499" s="230" t="s">
        <v>163</v>
      </c>
      <c r="AU499" s="230" t="s">
        <v>83</v>
      </c>
      <c r="AY499" s="18" t="s">
        <v>160</v>
      </c>
      <c r="BE499" s="231">
        <f>IF(N499="základní",J499,0)</f>
        <v>0</v>
      </c>
      <c r="BF499" s="231">
        <f>IF(N499="snížená",J499,0)</f>
        <v>0</v>
      </c>
      <c r="BG499" s="231">
        <f>IF(N499="zákl. přenesená",J499,0)</f>
        <v>0</v>
      </c>
      <c r="BH499" s="231">
        <f>IF(N499="sníž. přenesená",J499,0)</f>
        <v>0</v>
      </c>
      <c r="BI499" s="231">
        <f>IF(N499="nulová",J499,0)</f>
        <v>0</v>
      </c>
      <c r="BJ499" s="18" t="s">
        <v>81</v>
      </c>
      <c r="BK499" s="231">
        <f>ROUND(I499*H499,2)</f>
        <v>0</v>
      </c>
      <c r="BL499" s="18" t="s">
        <v>168</v>
      </c>
      <c r="BM499" s="230" t="s">
        <v>565</v>
      </c>
    </row>
    <row r="500" s="2" customFormat="1">
      <c r="A500" s="39"/>
      <c r="B500" s="40"/>
      <c r="C500" s="41"/>
      <c r="D500" s="232" t="s">
        <v>170</v>
      </c>
      <c r="E500" s="41"/>
      <c r="F500" s="233" t="s">
        <v>566</v>
      </c>
      <c r="G500" s="41"/>
      <c r="H500" s="41"/>
      <c r="I500" s="234"/>
      <c r="J500" s="41"/>
      <c r="K500" s="41"/>
      <c r="L500" s="45"/>
      <c r="M500" s="235"/>
      <c r="N500" s="236"/>
      <c r="O500" s="92"/>
      <c r="P500" s="92"/>
      <c r="Q500" s="92"/>
      <c r="R500" s="92"/>
      <c r="S500" s="92"/>
      <c r="T500" s="93"/>
      <c r="U500" s="39"/>
      <c r="V500" s="39"/>
      <c r="W500" s="39"/>
      <c r="X500" s="39"/>
      <c r="Y500" s="39"/>
      <c r="Z500" s="39"/>
      <c r="AA500" s="39"/>
      <c r="AB500" s="39"/>
      <c r="AC500" s="39"/>
      <c r="AD500" s="39"/>
      <c r="AE500" s="39"/>
      <c r="AT500" s="18" t="s">
        <v>170</v>
      </c>
      <c r="AU500" s="18" t="s">
        <v>83</v>
      </c>
    </row>
    <row r="501" s="13" customFormat="1">
      <c r="A501" s="13"/>
      <c r="B501" s="237"/>
      <c r="C501" s="238"/>
      <c r="D501" s="232" t="s">
        <v>172</v>
      </c>
      <c r="E501" s="239" t="s">
        <v>1</v>
      </c>
      <c r="F501" s="240" t="s">
        <v>567</v>
      </c>
      <c r="G501" s="238"/>
      <c r="H501" s="239" t="s">
        <v>1</v>
      </c>
      <c r="I501" s="241"/>
      <c r="J501" s="238"/>
      <c r="K501" s="238"/>
      <c r="L501" s="242"/>
      <c r="M501" s="243"/>
      <c r="N501" s="244"/>
      <c r="O501" s="244"/>
      <c r="P501" s="244"/>
      <c r="Q501" s="244"/>
      <c r="R501" s="244"/>
      <c r="S501" s="244"/>
      <c r="T501" s="245"/>
      <c r="U501" s="13"/>
      <c r="V501" s="13"/>
      <c r="W501" s="13"/>
      <c r="X501" s="13"/>
      <c r="Y501" s="13"/>
      <c r="Z501" s="13"/>
      <c r="AA501" s="13"/>
      <c r="AB501" s="13"/>
      <c r="AC501" s="13"/>
      <c r="AD501" s="13"/>
      <c r="AE501" s="13"/>
      <c r="AT501" s="246" t="s">
        <v>172</v>
      </c>
      <c r="AU501" s="246" t="s">
        <v>83</v>
      </c>
      <c r="AV501" s="13" t="s">
        <v>81</v>
      </c>
      <c r="AW501" s="13" t="s">
        <v>30</v>
      </c>
      <c r="AX501" s="13" t="s">
        <v>73</v>
      </c>
      <c r="AY501" s="246" t="s">
        <v>160</v>
      </c>
    </row>
    <row r="502" s="14" customFormat="1">
      <c r="A502" s="14"/>
      <c r="B502" s="247"/>
      <c r="C502" s="248"/>
      <c r="D502" s="232" t="s">
        <v>172</v>
      </c>
      <c r="E502" s="249" t="s">
        <v>1</v>
      </c>
      <c r="F502" s="250" t="s">
        <v>568</v>
      </c>
      <c r="G502" s="248"/>
      <c r="H502" s="251">
        <v>12.375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172</v>
      </c>
      <c r="AU502" s="257" t="s">
        <v>83</v>
      </c>
      <c r="AV502" s="14" t="s">
        <v>83</v>
      </c>
      <c r="AW502" s="14" t="s">
        <v>30</v>
      </c>
      <c r="AX502" s="14" t="s">
        <v>73</v>
      </c>
      <c r="AY502" s="257" t="s">
        <v>160</v>
      </c>
    </row>
    <row r="503" s="13" customFormat="1">
      <c r="A503" s="13"/>
      <c r="B503" s="237"/>
      <c r="C503" s="238"/>
      <c r="D503" s="232" t="s">
        <v>172</v>
      </c>
      <c r="E503" s="239" t="s">
        <v>1</v>
      </c>
      <c r="F503" s="240" t="s">
        <v>569</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172</v>
      </c>
      <c r="AU503" s="246" t="s">
        <v>83</v>
      </c>
      <c r="AV503" s="13" t="s">
        <v>81</v>
      </c>
      <c r="AW503" s="13" t="s">
        <v>30</v>
      </c>
      <c r="AX503" s="13" t="s">
        <v>73</v>
      </c>
      <c r="AY503" s="246" t="s">
        <v>160</v>
      </c>
    </row>
    <row r="504" s="14" customFormat="1">
      <c r="A504" s="14"/>
      <c r="B504" s="247"/>
      <c r="C504" s="248"/>
      <c r="D504" s="232" t="s">
        <v>172</v>
      </c>
      <c r="E504" s="249" t="s">
        <v>1</v>
      </c>
      <c r="F504" s="250" t="s">
        <v>570</v>
      </c>
      <c r="G504" s="248"/>
      <c r="H504" s="251">
        <v>10.180999999999999</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172</v>
      </c>
      <c r="AU504" s="257" t="s">
        <v>83</v>
      </c>
      <c r="AV504" s="14" t="s">
        <v>83</v>
      </c>
      <c r="AW504" s="14" t="s">
        <v>30</v>
      </c>
      <c r="AX504" s="14" t="s">
        <v>73</v>
      </c>
      <c r="AY504" s="257" t="s">
        <v>160</v>
      </c>
    </row>
    <row r="505" s="13" customFormat="1">
      <c r="A505" s="13"/>
      <c r="B505" s="237"/>
      <c r="C505" s="238"/>
      <c r="D505" s="232" t="s">
        <v>172</v>
      </c>
      <c r="E505" s="239" t="s">
        <v>1</v>
      </c>
      <c r="F505" s="240" t="s">
        <v>571</v>
      </c>
      <c r="G505" s="238"/>
      <c r="H505" s="239" t="s">
        <v>1</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172</v>
      </c>
      <c r="AU505" s="246" t="s">
        <v>83</v>
      </c>
      <c r="AV505" s="13" t="s">
        <v>81</v>
      </c>
      <c r="AW505" s="13" t="s">
        <v>30</v>
      </c>
      <c r="AX505" s="13" t="s">
        <v>73</v>
      </c>
      <c r="AY505" s="246" t="s">
        <v>160</v>
      </c>
    </row>
    <row r="506" s="14" customFormat="1">
      <c r="A506" s="14"/>
      <c r="B506" s="247"/>
      <c r="C506" s="248"/>
      <c r="D506" s="232" t="s">
        <v>172</v>
      </c>
      <c r="E506" s="249" t="s">
        <v>1</v>
      </c>
      <c r="F506" s="250" t="s">
        <v>572</v>
      </c>
      <c r="G506" s="248"/>
      <c r="H506" s="251">
        <v>9.4730000000000008</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172</v>
      </c>
      <c r="AU506" s="257" t="s">
        <v>83</v>
      </c>
      <c r="AV506" s="14" t="s">
        <v>83</v>
      </c>
      <c r="AW506" s="14" t="s">
        <v>30</v>
      </c>
      <c r="AX506" s="14" t="s">
        <v>73</v>
      </c>
      <c r="AY506" s="257" t="s">
        <v>160</v>
      </c>
    </row>
    <row r="507" s="14" customFormat="1">
      <c r="A507" s="14"/>
      <c r="B507" s="247"/>
      <c r="C507" s="248"/>
      <c r="D507" s="232" t="s">
        <v>172</v>
      </c>
      <c r="E507" s="249" t="s">
        <v>1</v>
      </c>
      <c r="F507" s="250" t="s">
        <v>573</v>
      </c>
      <c r="G507" s="248"/>
      <c r="H507" s="251">
        <v>10.988</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172</v>
      </c>
      <c r="AU507" s="257" t="s">
        <v>83</v>
      </c>
      <c r="AV507" s="14" t="s">
        <v>83</v>
      </c>
      <c r="AW507" s="14" t="s">
        <v>30</v>
      </c>
      <c r="AX507" s="14" t="s">
        <v>73</v>
      </c>
      <c r="AY507" s="257" t="s">
        <v>160</v>
      </c>
    </row>
    <row r="508" s="13" customFormat="1">
      <c r="A508" s="13"/>
      <c r="B508" s="237"/>
      <c r="C508" s="238"/>
      <c r="D508" s="232" t="s">
        <v>172</v>
      </c>
      <c r="E508" s="239" t="s">
        <v>1</v>
      </c>
      <c r="F508" s="240" t="s">
        <v>574</v>
      </c>
      <c r="G508" s="238"/>
      <c r="H508" s="239" t="s">
        <v>1</v>
      </c>
      <c r="I508" s="241"/>
      <c r="J508" s="238"/>
      <c r="K508" s="238"/>
      <c r="L508" s="242"/>
      <c r="M508" s="243"/>
      <c r="N508" s="244"/>
      <c r="O508" s="244"/>
      <c r="P508" s="244"/>
      <c r="Q508" s="244"/>
      <c r="R508" s="244"/>
      <c r="S508" s="244"/>
      <c r="T508" s="245"/>
      <c r="U508" s="13"/>
      <c r="V508" s="13"/>
      <c r="W508" s="13"/>
      <c r="X508" s="13"/>
      <c r="Y508" s="13"/>
      <c r="Z508" s="13"/>
      <c r="AA508" s="13"/>
      <c r="AB508" s="13"/>
      <c r="AC508" s="13"/>
      <c r="AD508" s="13"/>
      <c r="AE508" s="13"/>
      <c r="AT508" s="246" t="s">
        <v>172</v>
      </c>
      <c r="AU508" s="246" t="s">
        <v>83</v>
      </c>
      <c r="AV508" s="13" t="s">
        <v>81</v>
      </c>
      <c r="AW508" s="13" t="s">
        <v>30</v>
      </c>
      <c r="AX508" s="13" t="s">
        <v>73</v>
      </c>
      <c r="AY508" s="246" t="s">
        <v>160</v>
      </c>
    </row>
    <row r="509" s="14" customFormat="1">
      <c r="A509" s="14"/>
      <c r="B509" s="247"/>
      <c r="C509" s="248"/>
      <c r="D509" s="232" t="s">
        <v>172</v>
      </c>
      <c r="E509" s="249" t="s">
        <v>1</v>
      </c>
      <c r="F509" s="250" t="s">
        <v>575</v>
      </c>
      <c r="G509" s="248"/>
      <c r="H509" s="251">
        <v>12.297000000000001</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172</v>
      </c>
      <c r="AU509" s="257" t="s">
        <v>83</v>
      </c>
      <c r="AV509" s="14" t="s">
        <v>83</v>
      </c>
      <c r="AW509" s="14" t="s">
        <v>30</v>
      </c>
      <c r="AX509" s="14" t="s">
        <v>73</v>
      </c>
      <c r="AY509" s="257" t="s">
        <v>160</v>
      </c>
    </row>
    <row r="510" s="15" customFormat="1">
      <c r="A510" s="15"/>
      <c r="B510" s="258"/>
      <c r="C510" s="259"/>
      <c r="D510" s="232" t="s">
        <v>172</v>
      </c>
      <c r="E510" s="260" t="s">
        <v>1</v>
      </c>
      <c r="F510" s="261" t="s">
        <v>177</v>
      </c>
      <c r="G510" s="259"/>
      <c r="H510" s="262">
        <v>55.314</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172</v>
      </c>
      <c r="AU510" s="268" t="s">
        <v>83</v>
      </c>
      <c r="AV510" s="15" t="s">
        <v>161</v>
      </c>
      <c r="AW510" s="15" t="s">
        <v>30</v>
      </c>
      <c r="AX510" s="15" t="s">
        <v>73</v>
      </c>
      <c r="AY510" s="268" t="s">
        <v>160</v>
      </c>
    </row>
    <row r="511" s="13" customFormat="1">
      <c r="A511" s="13"/>
      <c r="B511" s="237"/>
      <c r="C511" s="238"/>
      <c r="D511" s="232" t="s">
        <v>172</v>
      </c>
      <c r="E511" s="239" t="s">
        <v>1</v>
      </c>
      <c r="F511" s="240" t="s">
        <v>576</v>
      </c>
      <c r="G511" s="238"/>
      <c r="H511" s="239" t="s">
        <v>1</v>
      </c>
      <c r="I511" s="241"/>
      <c r="J511" s="238"/>
      <c r="K511" s="238"/>
      <c r="L511" s="242"/>
      <c r="M511" s="243"/>
      <c r="N511" s="244"/>
      <c r="O511" s="244"/>
      <c r="P511" s="244"/>
      <c r="Q511" s="244"/>
      <c r="R511" s="244"/>
      <c r="S511" s="244"/>
      <c r="T511" s="245"/>
      <c r="U511" s="13"/>
      <c r="V511" s="13"/>
      <c r="W511" s="13"/>
      <c r="X511" s="13"/>
      <c r="Y511" s="13"/>
      <c r="Z511" s="13"/>
      <c r="AA511" s="13"/>
      <c r="AB511" s="13"/>
      <c r="AC511" s="13"/>
      <c r="AD511" s="13"/>
      <c r="AE511" s="13"/>
      <c r="AT511" s="246" t="s">
        <v>172</v>
      </c>
      <c r="AU511" s="246" t="s">
        <v>83</v>
      </c>
      <c r="AV511" s="13" t="s">
        <v>81</v>
      </c>
      <c r="AW511" s="13" t="s">
        <v>30</v>
      </c>
      <c r="AX511" s="13" t="s">
        <v>73</v>
      </c>
      <c r="AY511" s="246" t="s">
        <v>160</v>
      </c>
    </row>
    <row r="512" s="14" customFormat="1">
      <c r="A512" s="14"/>
      <c r="B512" s="247"/>
      <c r="C512" s="248"/>
      <c r="D512" s="232" t="s">
        <v>172</v>
      </c>
      <c r="E512" s="249" t="s">
        <v>1</v>
      </c>
      <c r="F512" s="250" t="s">
        <v>577</v>
      </c>
      <c r="G512" s="248"/>
      <c r="H512" s="251">
        <v>0.96799999999999997</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172</v>
      </c>
      <c r="AU512" s="257" t="s">
        <v>83</v>
      </c>
      <c r="AV512" s="14" t="s">
        <v>83</v>
      </c>
      <c r="AW512" s="14" t="s">
        <v>30</v>
      </c>
      <c r="AX512" s="14" t="s">
        <v>73</v>
      </c>
      <c r="AY512" s="257" t="s">
        <v>160</v>
      </c>
    </row>
    <row r="513" s="13" customFormat="1">
      <c r="A513" s="13"/>
      <c r="B513" s="237"/>
      <c r="C513" s="238"/>
      <c r="D513" s="232" t="s">
        <v>172</v>
      </c>
      <c r="E513" s="239" t="s">
        <v>1</v>
      </c>
      <c r="F513" s="240" t="s">
        <v>578</v>
      </c>
      <c r="G513" s="238"/>
      <c r="H513" s="239" t="s">
        <v>1</v>
      </c>
      <c r="I513" s="241"/>
      <c r="J513" s="238"/>
      <c r="K513" s="238"/>
      <c r="L513" s="242"/>
      <c r="M513" s="243"/>
      <c r="N513" s="244"/>
      <c r="O513" s="244"/>
      <c r="P513" s="244"/>
      <c r="Q513" s="244"/>
      <c r="R513" s="244"/>
      <c r="S513" s="244"/>
      <c r="T513" s="245"/>
      <c r="U513" s="13"/>
      <c r="V513" s="13"/>
      <c r="W513" s="13"/>
      <c r="X513" s="13"/>
      <c r="Y513" s="13"/>
      <c r="Z513" s="13"/>
      <c r="AA513" s="13"/>
      <c r="AB513" s="13"/>
      <c r="AC513" s="13"/>
      <c r="AD513" s="13"/>
      <c r="AE513" s="13"/>
      <c r="AT513" s="246" t="s">
        <v>172</v>
      </c>
      <c r="AU513" s="246" t="s">
        <v>83</v>
      </c>
      <c r="AV513" s="13" t="s">
        <v>81</v>
      </c>
      <c r="AW513" s="13" t="s">
        <v>30</v>
      </c>
      <c r="AX513" s="13" t="s">
        <v>73</v>
      </c>
      <c r="AY513" s="246" t="s">
        <v>160</v>
      </c>
    </row>
    <row r="514" s="14" customFormat="1">
      <c r="A514" s="14"/>
      <c r="B514" s="247"/>
      <c r="C514" s="248"/>
      <c r="D514" s="232" t="s">
        <v>172</v>
      </c>
      <c r="E514" s="249" t="s">
        <v>1</v>
      </c>
      <c r="F514" s="250" t="s">
        <v>579</v>
      </c>
      <c r="G514" s="248"/>
      <c r="H514" s="251">
        <v>3.7509999999999999</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172</v>
      </c>
      <c r="AU514" s="257" t="s">
        <v>83</v>
      </c>
      <c r="AV514" s="14" t="s">
        <v>83</v>
      </c>
      <c r="AW514" s="14" t="s">
        <v>30</v>
      </c>
      <c r="AX514" s="14" t="s">
        <v>73</v>
      </c>
      <c r="AY514" s="257" t="s">
        <v>160</v>
      </c>
    </row>
    <row r="515" s="16" customFormat="1">
      <c r="A515" s="16"/>
      <c r="B515" s="269"/>
      <c r="C515" s="270"/>
      <c r="D515" s="232" t="s">
        <v>172</v>
      </c>
      <c r="E515" s="271" t="s">
        <v>1</v>
      </c>
      <c r="F515" s="272" t="s">
        <v>182</v>
      </c>
      <c r="G515" s="270"/>
      <c r="H515" s="273">
        <v>60.033000000000001</v>
      </c>
      <c r="I515" s="274"/>
      <c r="J515" s="270"/>
      <c r="K515" s="270"/>
      <c r="L515" s="275"/>
      <c r="M515" s="276"/>
      <c r="N515" s="277"/>
      <c r="O515" s="277"/>
      <c r="P515" s="277"/>
      <c r="Q515" s="277"/>
      <c r="R515" s="277"/>
      <c r="S515" s="277"/>
      <c r="T515" s="278"/>
      <c r="U515" s="16"/>
      <c r="V515" s="16"/>
      <c r="W515" s="16"/>
      <c r="X515" s="16"/>
      <c r="Y515" s="16"/>
      <c r="Z515" s="16"/>
      <c r="AA515" s="16"/>
      <c r="AB515" s="16"/>
      <c r="AC515" s="16"/>
      <c r="AD515" s="16"/>
      <c r="AE515" s="16"/>
      <c r="AT515" s="279" t="s">
        <v>172</v>
      </c>
      <c r="AU515" s="279" t="s">
        <v>83</v>
      </c>
      <c r="AV515" s="16" t="s">
        <v>168</v>
      </c>
      <c r="AW515" s="16" t="s">
        <v>30</v>
      </c>
      <c r="AX515" s="16" t="s">
        <v>81</v>
      </c>
      <c r="AY515" s="279" t="s">
        <v>160</v>
      </c>
    </row>
    <row r="516" s="2" customFormat="1" ht="24.15" customHeight="1">
      <c r="A516" s="39"/>
      <c r="B516" s="40"/>
      <c r="C516" s="219" t="s">
        <v>580</v>
      </c>
      <c r="D516" s="219" t="s">
        <v>163</v>
      </c>
      <c r="E516" s="220" t="s">
        <v>581</v>
      </c>
      <c r="F516" s="221" t="s">
        <v>582</v>
      </c>
      <c r="G516" s="222" t="s">
        <v>262</v>
      </c>
      <c r="H516" s="223">
        <v>5.0999999999999996</v>
      </c>
      <c r="I516" s="224"/>
      <c r="J516" s="225">
        <f>ROUND(I516*H516,2)</f>
        <v>0</v>
      </c>
      <c r="K516" s="221" t="s">
        <v>167</v>
      </c>
      <c r="L516" s="45"/>
      <c r="M516" s="226" t="s">
        <v>1</v>
      </c>
      <c r="N516" s="227" t="s">
        <v>38</v>
      </c>
      <c r="O516" s="92"/>
      <c r="P516" s="228">
        <f>O516*H516</f>
        <v>0</v>
      </c>
      <c r="Q516" s="228">
        <v>0</v>
      </c>
      <c r="R516" s="228">
        <f>Q516*H516</f>
        <v>0</v>
      </c>
      <c r="S516" s="228">
        <v>1.6000000000000001</v>
      </c>
      <c r="T516" s="229">
        <f>S516*H516</f>
        <v>8.1600000000000001</v>
      </c>
      <c r="U516" s="39"/>
      <c r="V516" s="39"/>
      <c r="W516" s="39"/>
      <c r="X516" s="39"/>
      <c r="Y516" s="39"/>
      <c r="Z516" s="39"/>
      <c r="AA516" s="39"/>
      <c r="AB516" s="39"/>
      <c r="AC516" s="39"/>
      <c r="AD516" s="39"/>
      <c r="AE516" s="39"/>
      <c r="AR516" s="230" t="s">
        <v>168</v>
      </c>
      <c r="AT516" s="230" t="s">
        <v>163</v>
      </c>
      <c r="AU516" s="230" t="s">
        <v>83</v>
      </c>
      <c r="AY516" s="18" t="s">
        <v>160</v>
      </c>
      <c r="BE516" s="231">
        <f>IF(N516="základní",J516,0)</f>
        <v>0</v>
      </c>
      <c r="BF516" s="231">
        <f>IF(N516="snížená",J516,0)</f>
        <v>0</v>
      </c>
      <c r="BG516" s="231">
        <f>IF(N516="zákl. přenesená",J516,0)</f>
        <v>0</v>
      </c>
      <c r="BH516" s="231">
        <f>IF(N516="sníž. přenesená",J516,0)</f>
        <v>0</v>
      </c>
      <c r="BI516" s="231">
        <f>IF(N516="nulová",J516,0)</f>
        <v>0</v>
      </c>
      <c r="BJ516" s="18" t="s">
        <v>81</v>
      </c>
      <c r="BK516" s="231">
        <f>ROUND(I516*H516,2)</f>
        <v>0</v>
      </c>
      <c r="BL516" s="18" t="s">
        <v>168</v>
      </c>
      <c r="BM516" s="230" t="s">
        <v>583</v>
      </c>
    </row>
    <row r="517" s="2" customFormat="1">
      <c r="A517" s="39"/>
      <c r="B517" s="40"/>
      <c r="C517" s="41"/>
      <c r="D517" s="232" t="s">
        <v>170</v>
      </c>
      <c r="E517" s="41"/>
      <c r="F517" s="233" t="s">
        <v>584</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170</v>
      </c>
      <c r="AU517" s="18" t="s">
        <v>83</v>
      </c>
    </row>
    <row r="518" s="13" customFormat="1">
      <c r="A518" s="13"/>
      <c r="B518" s="237"/>
      <c r="C518" s="238"/>
      <c r="D518" s="232" t="s">
        <v>172</v>
      </c>
      <c r="E518" s="239" t="s">
        <v>1</v>
      </c>
      <c r="F518" s="240" t="s">
        <v>585</v>
      </c>
      <c r="G518" s="238"/>
      <c r="H518" s="239" t="s">
        <v>1</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172</v>
      </c>
      <c r="AU518" s="246" t="s">
        <v>83</v>
      </c>
      <c r="AV518" s="13" t="s">
        <v>81</v>
      </c>
      <c r="AW518" s="13" t="s">
        <v>30</v>
      </c>
      <c r="AX518" s="13" t="s">
        <v>73</v>
      </c>
      <c r="AY518" s="246" t="s">
        <v>160</v>
      </c>
    </row>
    <row r="519" s="14" customFormat="1">
      <c r="A519" s="14"/>
      <c r="B519" s="247"/>
      <c r="C519" s="248"/>
      <c r="D519" s="232" t="s">
        <v>172</v>
      </c>
      <c r="E519" s="249" t="s">
        <v>1</v>
      </c>
      <c r="F519" s="250" t="s">
        <v>586</v>
      </c>
      <c r="G519" s="248"/>
      <c r="H519" s="251">
        <v>5.0999999999999996</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172</v>
      </c>
      <c r="AU519" s="257" t="s">
        <v>83</v>
      </c>
      <c r="AV519" s="14" t="s">
        <v>83</v>
      </c>
      <c r="AW519" s="14" t="s">
        <v>30</v>
      </c>
      <c r="AX519" s="14" t="s">
        <v>81</v>
      </c>
      <c r="AY519" s="257" t="s">
        <v>160</v>
      </c>
    </row>
    <row r="520" s="2" customFormat="1" ht="16.5" customHeight="1">
      <c r="A520" s="39"/>
      <c r="B520" s="40"/>
      <c r="C520" s="219" t="s">
        <v>587</v>
      </c>
      <c r="D520" s="219" t="s">
        <v>163</v>
      </c>
      <c r="E520" s="220" t="s">
        <v>588</v>
      </c>
      <c r="F520" s="221" t="s">
        <v>589</v>
      </c>
      <c r="G520" s="222" t="s">
        <v>262</v>
      </c>
      <c r="H520" s="223">
        <v>5.3449999999999998</v>
      </c>
      <c r="I520" s="224"/>
      <c r="J520" s="225">
        <f>ROUND(I520*H520,2)</f>
        <v>0</v>
      </c>
      <c r="K520" s="221" t="s">
        <v>167</v>
      </c>
      <c r="L520" s="45"/>
      <c r="M520" s="226" t="s">
        <v>1</v>
      </c>
      <c r="N520" s="227" t="s">
        <v>38</v>
      </c>
      <c r="O520" s="92"/>
      <c r="P520" s="228">
        <f>O520*H520</f>
        <v>0</v>
      </c>
      <c r="Q520" s="228">
        <v>0</v>
      </c>
      <c r="R520" s="228">
        <f>Q520*H520</f>
        <v>0</v>
      </c>
      <c r="S520" s="228">
        <v>2.3999999999999999</v>
      </c>
      <c r="T520" s="229">
        <f>S520*H520</f>
        <v>12.827999999999999</v>
      </c>
      <c r="U520" s="39"/>
      <c r="V520" s="39"/>
      <c r="W520" s="39"/>
      <c r="X520" s="39"/>
      <c r="Y520" s="39"/>
      <c r="Z520" s="39"/>
      <c r="AA520" s="39"/>
      <c r="AB520" s="39"/>
      <c r="AC520" s="39"/>
      <c r="AD520" s="39"/>
      <c r="AE520" s="39"/>
      <c r="AR520" s="230" t="s">
        <v>168</v>
      </c>
      <c r="AT520" s="230" t="s">
        <v>163</v>
      </c>
      <c r="AU520" s="230" t="s">
        <v>83</v>
      </c>
      <c r="AY520" s="18" t="s">
        <v>160</v>
      </c>
      <c r="BE520" s="231">
        <f>IF(N520="základní",J520,0)</f>
        <v>0</v>
      </c>
      <c r="BF520" s="231">
        <f>IF(N520="snížená",J520,0)</f>
        <v>0</v>
      </c>
      <c r="BG520" s="231">
        <f>IF(N520="zákl. přenesená",J520,0)</f>
        <v>0</v>
      </c>
      <c r="BH520" s="231">
        <f>IF(N520="sníž. přenesená",J520,0)</f>
        <v>0</v>
      </c>
      <c r="BI520" s="231">
        <f>IF(N520="nulová",J520,0)</f>
        <v>0</v>
      </c>
      <c r="BJ520" s="18" t="s">
        <v>81</v>
      </c>
      <c r="BK520" s="231">
        <f>ROUND(I520*H520,2)</f>
        <v>0</v>
      </c>
      <c r="BL520" s="18" t="s">
        <v>168</v>
      </c>
      <c r="BM520" s="230" t="s">
        <v>590</v>
      </c>
    </row>
    <row r="521" s="2" customFormat="1">
      <c r="A521" s="39"/>
      <c r="B521" s="40"/>
      <c r="C521" s="41"/>
      <c r="D521" s="232" t="s">
        <v>170</v>
      </c>
      <c r="E521" s="41"/>
      <c r="F521" s="233" t="s">
        <v>591</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170</v>
      </c>
      <c r="AU521" s="18" t="s">
        <v>83</v>
      </c>
    </row>
    <row r="522" s="13" customFormat="1">
      <c r="A522" s="13"/>
      <c r="B522" s="237"/>
      <c r="C522" s="238"/>
      <c r="D522" s="232" t="s">
        <v>172</v>
      </c>
      <c r="E522" s="239" t="s">
        <v>1</v>
      </c>
      <c r="F522" s="240" t="s">
        <v>592</v>
      </c>
      <c r="G522" s="238"/>
      <c r="H522" s="239" t="s">
        <v>1</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172</v>
      </c>
      <c r="AU522" s="246" t="s">
        <v>83</v>
      </c>
      <c r="AV522" s="13" t="s">
        <v>81</v>
      </c>
      <c r="AW522" s="13" t="s">
        <v>30</v>
      </c>
      <c r="AX522" s="13" t="s">
        <v>73</v>
      </c>
      <c r="AY522" s="246" t="s">
        <v>160</v>
      </c>
    </row>
    <row r="523" s="14" customFormat="1">
      <c r="A523" s="14"/>
      <c r="B523" s="247"/>
      <c r="C523" s="248"/>
      <c r="D523" s="232" t="s">
        <v>172</v>
      </c>
      <c r="E523" s="249" t="s">
        <v>1</v>
      </c>
      <c r="F523" s="250" t="s">
        <v>593</v>
      </c>
      <c r="G523" s="248"/>
      <c r="H523" s="251">
        <v>1.05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172</v>
      </c>
      <c r="AU523" s="257" t="s">
        <v>83</v>
      </c>
      <c r="AV523" s="14" t="s">
        <v>83</v>
      </c>
      <c r="AW523" s="14" t="s">
        <v>30</v>
      </c>
      <c r="AX523" s="14" t="s">
        <v>73</v>
      </c>
      <c r="AY523" s="257" t="s">
        <v>160</v>
      </c>
    </row>
    <row r="524" s="13" customFormat="1">
      <c r="A524" s="13"/>
      <c r="B524" s="237"/>
      <c r="C524" s="238"/>
      <c r="D524" s="232" t="s">
        <v>172</v>
      </c>
      <c r="E524" s="239" t="s">
        <v>1</v>
      </c>
      <c r="F524" s="240" t="s">
        <v>594</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172</v>
      </c>
      <c r="AU524" s="246" t="s">
        <v>83</v>
      </c>
      <c r="AV524" s="13" t="s">
        <v>81</v>
      </c>
      <c r="AW524" s="13" t="s">
        <v>30</v>
      </c>
      <c r="AX524" s="13" t="s">
        <v>73</v>
      </c>
      <c r="AY524" s="246" t="s">
        <v>160</v>
      </c>
    </row>
    <row r="525" s="14" customFormat="1">
      <c r="A525" s="14"/>
      <c r="B525" s="247"/>
      <c r="C525" s="248"/>
      <c r="D525" s="232" t="s">
        <v>172</v>
      </c>
      <c r="E525" s="249" t="s">
        <v>1</v>
      </c>
      <c r="F525" s="250" t="s">
        <v>595</v>
      </c>
      <c r="G525" s="248"/>
      <c r="H525" s="251">
        <v>1.089</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172</v>
      </c>
      <c r="AU525" s="257" t="s">
        <v>83</v>
      </c>
      <c r="AV525" s="14" t="s">
        <v>83</v>
      </c>
      <c r="AW525" s="14" t="s">
        <v>30</v>
      </c>
      <c r="AX525" s="14" t="s">
        <v>73</v>
      </c>
      <c r="AY525" s="257" t="s">
        <v>160</v>
      </c>
    </row>
    <row r="526" s="13" customFormat="1">
      <c r="A526" s="13"/>
      <c r="B526" s="237"/>
      <c r="C526" s="238"/>
      <c r="D526" s="232" t="s">
        <v>172</v>
      </c>
      <c r="E526" s="239" t="s">
        <v>1</v>
      </c>
      <c r="F526" s="240" t="s">
        <v>596</v>
      </c>
      <c r="G526" s="238"/>
      <c r="H526" s="239" t="s">
        <v>1</v>
      </c>
      <c r="I526" s="241"/>
      <c r="J526" s="238"/>
      <c r="K526" s="238"/>
      <c r="L526" s="242"/>
      <c r="M526" s="243"/>
      <c r="N526" s="244"/>
      <c r="O526" s="244"/>
      <c r="P526" s="244"/>
      <c r="Q526" s="244"/>
      <c r="R526" s="244"/>
      <c r="S526" s="244"/>
      <c r="T526" s="245"/>
      <c r="U526" s="13"/>
      <c r="V526" s="13"/>
      <c r="W526" s="13"/>
      <c r="X526" s="13"/>
      <c r="Y526" s="13"/>
      <c r="Z526" s="13"/>
      <c r="AA526" s="13"/>
      <c r="AB526" s="13"/>
      <c r="AC526" s="13"/>
      <c r="AD526" s="13"/>
      <c r="AE526" s="13"/>
      <c r="AT526" s="246" t="s">
        <v>172</v>
      </c>
      <c r="AU526" s="246" t="s">
        <v>83</v>
      </c>
      <c r="AV526" s="13" t="s">
        <v>81</v>
      </c>
      <c r="AW526" s="13" t="s">
        <v>30</v>
      </c>
      <c r="AX526" s="13" t="s">
        <v>73</v>
      </c>
      <c r="AY526" s="246" t="s">
        <v>160</v>
      </c>
    </row>
    <row r="527" s="14" customFormat="1">
      <c r="A527" s="14"/>
      <c r="B527" s="247"/>
      <c r="C527" s="248"/>
      <c r="D527" s="232" t="s">
        <v>172</v>
      </c>
      <c r="E527" s="249" t="s">
        <v>1</v>
      </c>
      <c r="F527" s="250" t="s">
        <v>597</v>
      </c>
      <c r="G527" s="248"/>
      <c r="H527" s="251">
        <v>1.425</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172</v>
      </c>
      <c r="AU527" s="257" t="s">
        <v>83</v>
      </c>
      <c r="AV527" s="14" t="s">
        <v>83</v>
      </c>
      <c r="AW527" s="14" t="s">
        <v>30</v>
      </c>
      <c r="AX527" s="14" t="s">
        <v>73</v>
      </c>
      <c r="AY527" s="257" t="s">
        <v>160</v>
      </c>
    </row>
    <row r="528" s="13" customFormat="1">
      <c r="A528" s="13"/>
      <c r="B528" s="237"/>
      <c r="C528" s="238"/>
      <c r="D528" s="232" t="s">
        <v>172</v>
      </c>
      <c r="E528" s="239" t="s">
        <v>1</v>
      </c>
      <c r="F528" s="240" t="s">
        <v>178</v>
      </c>
      <c r="G528" s="238"/>
      <c r="H528" s="239" t="s">
        <v>1</v>
      </c>
      <c r="I528" s="241"/>
      <c r="J528" s="238"/>
      <c r="K528" s="238"/>
      <c r="L528" s="242"/>
      <c r="M528" s="243"/>
      <c r="N528" s="244"/>
      <c r="O528" s="244"/>
      <c r="P528" s="244"/>
      <c r="Q528" s="244"/>
      <c r="R528" s="244"/>
      <c r="S528" s="244"/>
      <c r="T528" s="245"/>
      <c r="U528" s="13"/>
      <c r="V528" s="13"/>
      <c r="W528" s="13"/>
      <c r="X528" s="13"/>
      <c r="Y528" s="13"/>
      <c r="Z528" s="13"/>
      <c r="AA528" s="13"/>
      <c r="AB528" s="13"/>
      <c r="AC528" s="13"/>
      <c r="AD528" s="13"/>
      <c r="AE528" s="13"/>
      <c r="AT528" s="246" t="s">
        <v>172</v>
      </c>
      <c r="AU528" s="246" t="s">
        <v>83</v>
      </c>
      <c r="AV528" s="13" t="s">
        <v>81</v>
      </c>
      <c r="AW528" s="13" t="s">
        <v>30</v>
      </c>
      <c r="AX528" s="13" t="s">
        <v>73</v>
      </c>
      <c r="AY528" s="246" t="s">
        <v>160</v>
      </c>
    </row>
    <row r="529" s="13" customFormat="1">
      <c r="A529" s="13"/>
      <c r="B529" s="237"/>
      <c r="C529" s="238"/>
      <c r="D529" s="232" t="s">
        <v>172</v>
      </c>
      <c r="E529" s="239" t="s">
        <v>1</v>
      </c>
      <c r="F529" s="240" t="s">
        <v>598</v>
      </c>
      <c r="G529" s="238"/>
      <c r="H529" s="239" t="s">
        <v>1</v>
      </c>
      <c r="I529" s="241"/>
      <c r="J529" s="238"/>
      <c r="K529" s="238"/>
      <c r="L529" s="242"/>
      <c r="M529" s="243"/>
      <c r="N529" s="244"/>
      <c r="O529" s="244"/>
      <c r="P529" s="244"/>
      <c r="Q529" s="244"/>
      <c r="R529" s="244"/>
      <c r="S529" s="244"/>
      <c r="T529" s="245"/>
      <c r="U529" s="13"/>
      <c r="V529" s="13"/>
      <c r="W529" s="13"/>
      <c r="X529" s="13"/>
      <c r="Y529" s="13"/>
      <c r="Z529" s="13"/>
      <c r="AA529" s="13"/>
      <c r="AB529" s="13"/>
      <c r="AC529" s="13"/>
      <c r="AD529" s="13"/>
      <c r="AE529" s="13"/>
      <c r="AT529" s="246" t="s">
        <v>172</v>
      </c>
      <c r="AU529" s="246" t="s">
        <v>83</v>
      </c>
      <c r="AV529" s="13" t="s">
        <v>81</v>
      </c>
      <c r="AW529" s="13" t="s">
        <v>30</v>
      </c>
      <c r="AX529" s="13" t="s">
        <v>73</v>
      </c>
      <c r="AY529" s="246" t="s">
        <v>160</v>
      </c>
    </row>
    <row r="530" s="14" customFormat="1">
      <c r="A530" s="14"/>
      <c r="B530" s="247"/>
      <c r="C530" s="248"/>
      <c r="D530" s="232" t="s">
        <v>172</v>
      </c>
      <c r="E530" s="249" t="s">
        <v>1</v>
      </c>
      <c r="F530" s="250" t="s">
        <v>599</v>
      </c>
      <c r="G530" s="248"/>
      <c r="H530" s="251">
        <v>1.0309999999999999</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172</v>
      </c>
      <c r="AU530" s="257" t="s">
        <v>83</v>
      </c>
      <c r="AV530" s="14" t="s">
        <v>83</v>
      </c>
      <c r="AW530" s="14" t="s">
        <v>30</v>
      </c>
      <c r="AX530" s="14" t="s">
        <v>73</v>
      </c>
      <c r="AY530" s="257" t="s">
        <v>160</v>
      </c>
    </row>
    <row r="531" s="13" customFormat="1">
      <c r="A531" s="13"/>
      <c r="B531" s="237"/>
      <c r="C531" s="238"/>
      <c r="D531" s="232" t="s">
        <v>172</v>
      </c>
      <c r="E531" s="239" t="s">
        <v>1</v>
      </c>
      <c r="F531" s="240" t="s">
        <v>600</v>
      </c>
      <c r="G531" s="238"/>
      <c r="H531" s="239" t="s">
        <v>1</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172</v>
      </c>
      <c r="AU531" s="246" t="s">
        <v>83</v>
      </c>
      <c r="AV531" s="13" t="s">
        <v>81</v>
      </c>
      <c r="AW531" s="13" t="s">
        <v>30</v>
      </c>
      <c r="AX531" s="13" t="s">
        <v>73</v>
      </c>
      <c r="AY531" s="246" t="s">
        <v>160</v>
      </c>
    </row>
    <row r="532" s="13" customFormat="1">
      <c r="A532" s="13"/>
      <c r="B532" s="237"/>
      <c r="C532" s="238"/>
      <c r="D532" s="232" t="s">
        <v>172</v>
      </c>
      <c r="E532" s="239" t="s">
        <v>1</v>
      </c>
      <c r="F532" s="240" t="s">
        <v>601</v>
      </c>
      <c r="G532" s="238"/>
      <c r="H532" s="239" t="s">
        <v>1</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172</v>
      </c>
      <c r="AU532" s="246" t="s">
        <v>83</v>
      </c>
      <c r="AV532" s="13" t="s">
        <v>81</v>
      </c>
      <c r="AW532" s="13" t="s">
        <v>30</v>
      </c>
      <c r="AX532" s="13" t="s">
        <v>73</v>
      </c>
      <c r="AY532" s="246" t="s">
        <v>160</v>
      </c>
    </row>
    <row r="533" s="14" customFormat="1">
      <c r="A533" s="14"/>
      <c r="B533" s="247"/>
      <c r="C533" s="248"/>
      <c r="D533" s="232" t="s">
        <v>172</v>
      </c>
      <c r="E533" s="249" t="s">
        <v>1</v>
      </c>
      <c r="F533" s="250" t="s">
        <v>602</v>
      </c>
      <c r="G533" s="248"/>
      <c r="H533" s="251">
        <v>0.75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172</v>
      </c>
      <c r="AU533" s="257" t="s">
        <v>83</v>
      </c>
      <c r="AV533" s="14" t="s">
        <v>83</v>
      </c>
      <c r="AW533" s="14" t="s">
        <v>30</v>
      </c>
      <c r="AX533" s="14" t="s">
        <v>73</v>
      </c>
      <c r="AY533" s="257" t="s">
        <v>160</v>
      </c>
    </row>
    <row r="534" s="16" customFormat="1">
      <c r="A534" s="16"/>
      <c r="B534" s="269"/>
      <c r="C534" s="270"/>
      <c r="D534" s="232" t="s">
        <v>172</v>
      </c>
      <c r="E534" s="271" t="s">
        <v>1</v>
      </c>
      <c r="F534" s="272" t="s">
        <v>182</v>
      </c>
      <c r="G534" s="270"/>
      <c r="H534" s="273">
        <v>5.3449999999999998</v>
      </c>
      <c r="I534" s="274"/>
      <c r="J534" s="270"/>
      <c r="K534" s="270"/>
      <c r="L534" s="275"/>
      <c r="M534" s="276"/>
      <c r="N534" s="277"/>
      <c r="O534" s="277"/>
      <c r="P534" s="277"/>
      <c r="Q534" s="277"/>
      <c r="R534" s="277"/>
      <c r="S534" s="277"/>
      <c r="T534" s="278"/>
      <c r="U534" s="16"/>
      <c r="V534" s="16"/>
      <c r="W534" s="16"/>
      <c r="X534" s="16"/>
      <c r="Y534" s="16"/>
      <c r="Z534" s="16"/>
      <c r="AA534" s="16"/>
      <c r="AB534" s="16"/>
      <c r="AC534" s="16"/>
      <c r="AD534" s="16"/>
      <c r="AE534" s="16"/>
      <c r="AT534" s="279" t="s">
        <v>172</v>
      </c>
      <c r="AU534" s="279" t="s">
        <v>83</v>
      </c>
      <c r="AV534" s="16" t="s">
        <v>168</v>
      </c>
      <c r="AW534" s="16" t="s">
        <v>30</v>
      </c>
      <c r="AX534" s="16" t="s">
        <v>81</v>
      </c>
      <c r="AY534" s="279" t="s">
        <v>160</v>
      </c>
    </row>
    <row r="535" s="2" customFormat="1" ht="37.8" customHeight="1">
      <c r="A535" s="39"/>
      <c r="B535" s="40"/>
      <c r="C535" s="219" t="s">
        <v>603</v>
      </c>
      <c r="D535" s="219" t="s">
        <v>163</v>
      </c>
      <c r="E535" s="220" t="s">
        <v>604</v>
      </c>
      <c r="F535" s="221" t="s">
        <v>605</v>
      </c>
      <c r="G535" s="222" t="s">
        <v>262</v>
      </c>
      <c r="H535" s="223">
        <v>55.481000000000002</v>
      </c>
      <c r="I535" s="224"/>
      <c r="J535" s="225">
        <f>ROUND(I535*H535,2)</f>
        <v>0</v>
      </c>
      <c r="K535" s="221" t="s">
        <v>167</v>
      </c>
      <c r="L535" s="45"/>
      <c r="M535" s="226" t="s">
        <v>1</v>
      </c>
      <c r="N535" s="227" t="s">
        <v>38</v>
      </c>
      <c r="O535" s="92"/>
      <c r="P535" s="228">
        <f>O535*H535</f>
        <v>0</v>
      </c>
      <c r="Q535" s="228">
        <v>0</v>
      </c>
      <c r="R535" s="228">
        <f>Q535*H535</f>
        <v>0</v>
      </c>
      <c r="S535" s="228">
        <v>2.2000000000000002</v>
      </c>
      <c r="T535" s="229">
        <f>S535*H535</f>
        <v>122.05820000000001</v>
      </c>
      <c r="U535" s="39"/>
      <c r="V535" s="39"/>
      <c r="W535" s="39"/>
      <c r="X535" s="39"/>
      <c r="Y535" s="39"/>
      <c r="Z535" s="39"/>
      <c r="AA535" s="39"/>
      <c r="AB535" s="39"/>
      <c r="AC535" s="39"/>
      <c r="AD535" s="39"/>
      <c r="AE535" s="39"/>
      <c r="AR535" s="230" t="s">
        <v>168</v>
      </c>
      <c r="AT535" s="230" t="s">
        <v>163</v>
      </c>
      <c r="AU535" s="230" t="s">
        <v>83</v>
      </c>
      <c r="AY535" s="18" t="s">
        <v>160</v>
      </c>
      <c r="BE535" s="231">
        <f>IF(N535="základní",J535,0)</f>
        <v>0</v>
      </c>
      <c r="BF535" s="231">
        <f>IF(N535="snížená",J535,0)</f>
        <v>0</v>
      </c>
      <c r="BG535" s="231">
        <f>IF(N535="zákl. přenesená",J535,0)</f>
        <v>0</v>
      </c>
      <c r="BH535" s="231">
        <f>IF(N535="sníž. přenesená",J535,0)</f>
        <v>0</v>
      </c>
      <c r="BI535" s="231">
        <f>IF(N535="nulová",J535,0)</f>
        <v>0</v>
      </c>
      <c r="BJ535" s="18" t="s">
        <v>81</v>
      </c>
      <c r="BK535" s="231">
        <f>ROUND(I535*H535,2)</f>
        <v>0</v>
      </c>
      <c r="BL535" s="18" t="s">
        <v>168</v>
      </c>
      <c r="BM535" s="230" t="s">
        <v>606</v>
      </c>
    </row>
    <row r="536" s="2" customFormat="1">
      <c r="A536" s="39"/>
      <c r="B536" s="40"/>
      <c r="C536" s="41"/>
      <c r="D536" s="232" t="s">
        <v>170</v>
      </c>
      <c r="E536" s="41"/>
      <c r="F536" s="233" t="s">
        <v>607</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170</v>
      </c>
      <c r="AU536" s="18" t="s">
        <v>83</v>
      </c>
    </row>
    <row r="537" s="13" customFormat="1">
      <c r="A537" s="13"/>
      <c r="B537" s="237"/>
      <c r="C537" s="238"/>
      <c r="D537" s="232" t="s">
        <v>172</v>
      </c>
      <c r="E537" s="239" t="s">
        <v>1</v>
      </c>
      <c r="F537" s="240" t="s">
        <v>173</v>
      </c>
      <c r="G537" s="238"/>
      <c r="H537" s="239" t="s">
        <v>1</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172</v>
      </c>
      <c r="AU537" s="246" t="s">
        <v>83</v>
      </c>
      <c r="AV537" s="13" t="s">
        <v>81</v>
      </c>
      <c r="AW537" s="13" t="s">
        <v>30</v>
      </c>
      <c r="AX537" s="13" t="s">
        <v>73</v>
      </c>
      <c r="AY537" s="246" t="s">
        <v>160</v>
      </c>
    </row>
    <row r="538" s="14" customFormat="1">
      <c r="A538" s="14"/>
      <c r="B538" s="247"/>
      <c r="C538" s="248"/>
      <c r="D538" s="232" t="s">
        <v>172</v>
      </c>
      <c r="E538" s="249" t="s">
        <v>1</v>
      </c>
      <c r="F538" s="250" t="s">
        <v>608</v>
      </c>
      <c r="G538" s="248"/>
      <c r="H538" s="251">
        <v>9.548</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172</v>
      </c>
      <c r="AU538" s="257" t="s">
        <v>83</v>
      </c>
      <c r="AV538" s="14" t="s">
        <v>83</v>
      </c>
      <c r="AW538" s="14" t="s">
        <v>30</v>
      </c>
      <c r="AX538" s="14" t="s">
        <v>73</v>
      </c>
      <c r="AY538" s="257" t="s">
        <v>160</v>
      </c>
    </row>
    <row r="539" s="13" customFormat="1">
      <c r="A539" s="13"/>
      <c r="B539" s="237"/>
      <c r="C539" s="238"/>
      <c r="D539" s="232" t="s">
        <v>172</v>
      </c>
      <c r="E539" s="239" t="s">
        <v>1</v>
      </c>
      <c r="F539" s="240" t="s">
        <v>609</v>
      </c>
      <c r="G539" s="238"/>
      <c r="H539" s="239" t="s">
        <v>1</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172</v>
      </c>
      <c r="AU539" s="246" t="s">
        <v>83</v>
      </c>
      <c r="AV539" s="13" t="s">
        <v>81</v>
      </c>
      <c r="AW539" s="13" t="s">
        <v>30</v>
      </c>
      <c r="AX539" s="13" t="s">
        <v>73</v>
      </c>
      <c r="AY539" s="246" t="s">
        <v>160</v>
      </c>
    </row>
    <row r="540" s="14" customFormat="1">
      <c r="A540" s="14"/>
      <c r="B540" s="247"/>
      <c r="C540" s="248"/>
      <c r="D540" s="232" t="s">
        <v>172</v>
      </c>
      <c r="E540" s="249" t="s">
        <v>1</v>
      </c>
      <c r="F540" s="250" t="s">
        <v>610</v>
      </c>
      <c r="G540" s="248"/>
      <c r="H540" s="251">
        <v>45.933</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172</v>
      </c>
      <c r="AU540" s="257" t="s">
        <v>83</v>
      </c>
      <c r="AV540" s="14" t="s">
        <v>83</v>
      </c>
      <c r="AW540" s="14" t="s">
        <v>30</v>
      </c>
      <c r="AX540" s="14" t="s">
        <v>73</v>
      </c>
      <c r="AY540" s="257" t="s">
        <v>160</v>
      </c>
    </row>
    <row r="541" s="16" customFormat="1">
      <c r="A541" s="16"/>
      <c r="B541" s="269"/>
      <c r="C541" s="270"/>
      <c r="D541" s="232" t="s">
        <v>172</v>
      </c>
      <c r="E541" s="271" t="s">
        <v>1</v>
      </c>
      <c r="F541" s="272" t="s">
        <v>182</v>
      </c>
      <c r="G541" s="270"/>
      <c r="H541" s="273">
        <v>55.481000000000002</v>
      </c>
      <c r="I541" s="274"/>
      <c r="J541" s="270"/>
      <c r="K541" s="270"/>
      <c r="L541" s="275"/>
      <c r="M541" s="276"/>
      <c r="N541" s="277"/>
      <c r="O541" s="277"/>
      <c r="P541" s="277"/>
      <c r="Q541" s="277"/>
      <c r="R541" s="277"/>
      <c r="S541" s="277"/>
      <c r="T541" s="278"/>
      <c r="U541" s="16"/>
      <c r="V541" s="16"/>
      <c r="W541" s="16"/>
      <c r="X541" s="16"/>
      <c r="Y541" s="16"/>
      <c r="Z541" s="16"/>
      <c r="AA541" s="16"/>
      <c r="AB541" s="16"/>
      <c r="AC541" s="16"/>
      <c r="AD541" s="16"/>
      <c r="AE541" s="16"/>
      <c r="AT541" s="279" t="s">
        <v>172</v>
      </c>
      <c r="AU541" s="279" t="s">
        <v>83</v>
      </c>
      <c r="AV541" s="16" t="s">
        <v>168</v>
      </c>
      <c r="AW541" s="16" t="s">
        <v>30</v>
      </c>
      <c r="AX541" s="16" t="s">
        <v>81</v>
      </c>
      <c r="AY541" s="279" t="s">
        <v>160</v>
      </c>
    </row>
    <row r="542" s="2" customFormat="1" ht="33" customHeight="1">
      <c r="A542" s="39"/>
      <c r="B542" s="40"/>
      <c r="C542" s="219" t="s">
        <v>611</v>
      </c>
      <c r="D542" s="219" t="s">
        <v>163</v>
      </c>
      <c r="E542" s="220" t="s">
        <v>612</v>
      </c>
      <c r="F542" s="221" t="s">
        <v>613</v>
      </c>
      <c r="G542" s="222" t="s">
        <v>262</v>
      </c>
      <c r="H542" s="223">
        <v>9.548</v>
      </c>
      <c r="I542" s="224"/>
      <c r="J542" s="225">
        <f>ROUND(I542*H542,2)</f>
        <v>0</v>
      </c>
      <c r="K542" s="221" t="s">
        <v>167</v>
      </c>
      <c r="L542" s="45"/>
      <c r="M542" s="226" t="s">
        <v>1</v>
      </c>
      <c r="N542" s="227" t="s">
        <v>38</v>
      </c>
      <c r="O542" s="92"/>
      <c r="P542" s="228">
        <f>O542*H542</f>
        <v>0</v>
      </c>
      <c r="Q542" s="228">
        <v>0</v>
      </c>
      <c r="R542" s="228">
        <f>Q542*H542</f>
        <v>0</v>
      </c>
      <c r="S542" s="228">
        <v>0.043999999999999997</v>
      </c>
      <c r="T542" s="229">
        <f>S542*H542</f>
        <v>0.42011199999999999</v>
      </c>
      <c r="U542" s="39"/>
      <c r="V542" s="39"/>
      <c r="W542" s="39"/>
      <c r="X542" s="39"/>
      <c r="Y542" s="39"/>
      <c r="Z542" s="39"/>
      <c r="AA542" s="39"/>
      <c r="AB542" s="39"/>
      <c r="AC542" s="39"/>
      <c r="AD542" s="39"/>
      <c r="AE542" s="39"/>
      <c r="AR542" s="230" t="s">
        <v>168</v>
      </c>
      <c r="AT542" s="230" t="s">
        <v>163</v>
      </c>
      <c r="AU542" s="230" t="s">
        <v>83</v>
      </c>
      <c r="AY542" s="18" t="s">
        <v>160</v>
      </c>
      <c r="BE542" s="231">
        <f>IF(N542="základní",J542,0)</f>
        <v>0</v>
      </c>
      <c r="BF542" s="231">
        <f>IF(N542="snížená",J542,0)</f>
        <v>0</v>
      </c>
      <c r="BG542" s="231">
        <f>IF(N542="zákl. přenesená",J542,0)</f>
        <v>0</v>
      </c>
      <c r="BH542" s="231">
        <f>IF(N542="sníž. přenesená",J542,0)</f>
        <v>0</v>
      </c>
      <c r="BI542" s="231">
        <f>IF(N542="nulová",J542,0)</f>
        <v>0</v>
      </c>
      <c r="BJ542" s="18" t="s">
        <v>81</v>
      </c>
      <c r="BK542" s="231">
        <f>ROUND(I542*H542,2)</f>
        <v>0</v>
      </c>
      <c r="BL542" s="18" t="s">
        <v>168</v>
      </c>
      <c r="BM542" s="230" t="s">
        <v>614</v>
      </c>
    </row>
    <row r="543" s="2" customFormat="1">
      <c r="A543" s="39"/>
      <c r="B543" s="40"/>
      <c r="C543" s="41"/>
      <c r="D543" s="232" t="s">
        <v>170</v>
      </c>
      <c r="E543" s="41"/>
      <c r="F543" s="233" t="s">
        <v>615</v>
      </c>
      <c r="G543" s="41"/>
      <c r="H543" s="41"/>
      <c r="I543" s="234"/>
      <c r="J543" s="41"/>
      <c r="K543" s="41"/>
      <c r="L543" s="45"/>
      <c r="M543" s="235"/>
      <c r="N543" s="236"/>
      <c r="O543" s="92"/>
      <c r="P543" s="92"/>
      <c r="Q543" s="92"/>
      <c r="R543" s="92"/>
      <c r="S543" s="92"/>
      <c r="T543" s="93"/>
      <c r="U543" s="39"/>
      <c r="V543" s="39"/>
      <c r="W543" s="39"/>
      <c r="X543" s="39"/>
      <c r="Y543" s="39"/>
      <c r="Z543" s="39"/>
      <c r="AA543" s="39"/>
      <c r="AB543" s="39"/>
      <c r="AC543" s="39"/>
      <c r="AD543" s="39"/>
      <c r="AE543" s="39"/>
      <c r="AT543" s="18" t="s">
        <v>170</v>
      </c>
      <c r="AU543" s="18" t="s">
        <v>83</v>
      </c>
    </row>
    <row r="544" s="13" customFormat="1">
      <c r="A544" s="13"/>
      <c r="B544" s="237"/>
      <c r="C544" s="238"/>
      <c r="D544" s="232" t="s">
        <v>172</v>
      </c>
      <c r="E544" s="239" t="s">
        <v>1</v>
      </c>
      <c r="F544" s="240" t="s">
        <v>173</v>
      </c>
      <c r="G544" s="238"/>
      <c r="H544" s="239" t="s">
        <v>1</v>
      </c>
      <c r="I544" s="241"/>
      <c r="J544" s="238"/>
      <c r="K544" s="238"/>
      <c r="L544" s="242"/>
      <c r="M544" s="243"/>
      <c r="N544" s="244"/>
      <c r="O544" s="244"/>
      <c r="P544" s="244"/>
      <c r="Q544" s="244"/>
      <c r="R544" s="244"/>
      <c r="S544" s="244"/>
      <c r="T544" s="245"/>
      <c r="U544" s="13"/>
      <c r="V544" s="13"/>
      <c r="W544" s="13"/>
      <c r="X544" s="13"/>
      <c r="Y544" s="13"/>
      <c r="Z544" s="13"/>
      <c r="AA544" s="13"/>
      <c r="AB544" s="13"/>
      <c r="AC544" s="13"/>
      <c r="AD544" s="13"/>
      <c r="AE544" s="13"/>
      <c r="AT544" s="246" t="s">
        <v>172</v>
      </c>
      <c r="AU544" s="246" t="s">
        <v>83</v>
      </c>
      <c r="AV544" s="13" t="s">
        <v>81</v>
      </c>
      <c r="AW544" s="13" t="s">
        <v>30</v>
      </c>
      <c r="AX544" s="13" t="s">
        <v>73</v>
      </c>
      <c r="AY544" s="246" t="s">
        <v>160</v>
      </c>
    </row>
    <row r="545" s="14" customFormat="1">
      <c r="A545" s="14"/>
      <c r="B545" s="247"/>
      <c r="C545" s="248"/>
      <c r="D545" s="232" t="s">
        <v>172</v>
      </c>
      <c r="E545" s="249" t="s">
        <v>1</v>
      </c>
      <c r="F545" s="250" t="s">
        <v>608</v>
      </c>
      <c r="G545" s="248"/>
      <c r="H545" s="251">
        <v>9.548</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172</v>
      </c>
      <c r="AU545" s="257" t="s">
        <v>83</v>
      </c>
      <c r="AV545" s="14" t="s">
        <v>83</v>
      </c>
      <c r="AW545" s="14" t="s">
        <v>30</v>
      </c>
      <c r="AX545" s="14" t="s">
        <v>81</v>
      </c>
      <c r="AY545" s="257" t="s">
        <v>160</v>
      </c>
    </row>
    <row r="546" s="2" customFormat="1" ht="24.15" customHeight="1">
      <c r="A546" s="39"/>
      <c r="B546" s="40"/>
      <c r="C546" s="219" t="s">
        <v>616</v>
      </c>
      <c r="D546" s="219" t="s">
        <v>163</v>
      </c>
      <c r="E546" s="220" t="s">
        <v>617</v>
      </c>
      <c r="F546" s="221" t="s">
        <v>618</v>
      </c>
      <c r="G546" s="222" t="s">
        <v>166</v>
      </c>
      <c r="H546" s="223">
        <v>26.52</v>
      </c>
      <c r="I546" s="224"/>
      <c r="J546" s="225">
        <f>ROUND(I546*H546,2)</f>
        <v>0</v>
      </c>
      <c r="K546" s="221" t="s">
        <v>167</v>
      </c>
      <c r="L546" s="45"/>
      <c r="M546" s="226" t="s">
        <v>1</v>
      </c>
      <c r="N546" s="227" t="s">
        <v>38</v>
      </c>
      <c r="O546" s="92"/>
      <c r="P546" s="228">
        <f>O546*H546</f>
        <v>0</v>
      </c>
      <c r="Q546" s="228">
        <v>0</v>
      </c>
      <c r="R546" s="228">
        <f>Q546*H546</f>
        <v>0</v>
      </c>
      <c r="S546" s="228">
        <v>0.035000000000000003</v>
      </c>
      <c r="T546" s="229">
        <f>S546*H546</f>
        <v>0.92820000000000003</v>
      </c>
      <c r="U546" s="39"/>
      <c r="V546" s="39"/>
      <c r="W546" s="39"/>
      <c r="X546" s="39"/>
      <c r="Y546" s="39"/>
      <c r="Z546" s="39"/>
      <c r="AA546" s="39"/>
      <c r="AB546" s="39"/>
      <c r="AC546" s="39"/>
      <c r="AD546" s="39"/>
      <c r="AE546" s="39"/>
      <c r="AR546" s="230" t="s">
        <v>168</v>
      </c>
      <c r="AT546" s="230" t="s">
        <v>163</v>
      </c>
      <c r="AU546" s="230" t="s">
        <v>83</v>
      </c>
      <c r="AY546" s="18" t="s">
        <v>160</v>
      </c>
      <c r="BE546" s="231">
        <f>IF(N546="základní",J546,0)</f>
        <v>0</v>
      </c>
      <c r="BF546" s="231">
        <f>IF(N546="snížená",J546,0)</f>
        <v>0</v>
      </c>
      <c r="BG546" s="231">
        <f>IF(N546="zákl. přenesená",J546,0)</f>
        <v>0</v>
      </c>
      <c r="BH546" s="231">
        <f>IF(N546="sníž. přenesená",J546,0)</f>
        <v>0</v>
      </c>
      <c r="BI546" s="231">
        <f>IF(N546="nulová",J546,0)</f>
        <v>0</v>
      </c>
      <c r="BJ546" s="18" t="s">
        <v>81</v>
      </c>
      <c r="BK546" s="231">
        <f>ROUND(I546*H546,2)</f>
        <v>0</v>
      </c>
      <c r="BL546" s="18" t="s">
        <v>168</v>
      </c>
      <c r="BM546" s="230" t="s">
        <v>619</v>
      </c>
    </row>
    <row r="547" s="2" customFormat="1">
      <c r="A547" s="39"/>
      <c r="B547" s="40"/>
      <c r="C547" s="41"/>
      <c r="D547" s="232" t="s">
        <v>170</v>
      </c>
      <c r="E547" s="41"/>
      <c r="F547" s="233" t="s">
        <v>620</v>
      </c>
      <c r="G547" s="41"/>
      <c r="H547" s="41"/>
      <c r="I547" s="234"/>
      <c r="J547" s="41"/>
      <c r="K547" s="41"/>
      <c r="L547" s="45"/>
      <c r="M547" s="235"/>
      <c r="N547" s="236"/>
      <c r="O547" s="92"/>
      <c r="P547" s="92"/>
      <c r="Q547" s="92"/>
      <c r="R547" s="92"/>
      <c r="S547" s="92"/>
      <c r="T547" s="93"/>
      <c r="U547" s="39"/>
      <c r="V547" s="39"/>
      <c r="W547" s="39"/>
      <c r="X547" s="39"/>
      <c r="Y547" s="39"/>
      <c r="Z547" s="39"/>
      <c r="AA547" s="39"/>
      <c r="AB547" s="39"/>
      <c r="AC547" s="39"/>
      <c r="AD547" s="39"/>
      <c r="AE547" s="39"/>
      <c r="AT547" s="18" t="s">
        <v>170</v>
      </c>
      <c r="AU547" s="18" t="s">
        <v>83</v>
      </c>
    </row>
    <row r="548" s="13" customFormat="1">
      <c r="A548" s="13"/>
      <c r="B548" s="237"/>
      <c r="C548" s="238"/>
      <c r="D548" s="232" t="s">
        <v>172</v>
      </c>
      <c r="E548" s="239" t="s">
        <v>1</v>
      </c>
      <c r="F548" s="240" t="s">
        <v>621</v>
      </c>
      <c r="G548" s="238"/>
      <c r="H548" s="239" t="s">
        <v>1</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172</v>
      </c>
      <c r="AU548" s="246" t="s">
        <v>83</v>
      </c>
      <c r="AV548" s="13" t="s">
        <v>81</v>
      </c>
      <c r="AW548" s="13" t="s">
        <v>30</v>
      </c>
      <c r="AX548" s="13" t="s">
        <v>73</v>
      </c>
      <c r="AY548" s="246" t="s">
        <v>160</v>
      </c>
    </row>
    <row r="549" s="14" customFormat="1">
      <c r="A549" s="14"/>
      <c r="B549" s="247"/>
      <c r="C549" s="248"/>
      <c r="D549" s="232" t="s">
        <v>172</v>
      </c>
      <c r="E549" s="249" t="s">
        <v>1</v>
      </c>
      <c r="F549" s="250" t="s">
        <v>622</v>
      </c>
      <c r="G549" s="248"/>
      <c r="H549" s="251">
        <v>17.98</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172</v>
      </c>
      <c r="AU549" s="257" t="s">
        <v>83</v>
      </c>
      <c r="AV549" s="14" t="s">
        <v>83</v>
      </c>
      <c r="AW549" s="14" t="s">
        <v>30</v>
      </c>
      <c r="AX549" s="14" t="s">
        <v>73</v>
      </c>
      <c r="AY549" s="257" t="s">
        <v>160</v>
      </c>
    </row>
    <row r="550" s="13" customFormat="1">
      <c r="A550" s="13"/>
      <c r="B550" s="237"/>
      <c r="C550" s="238"/>
      <c r="D550" s="232" t="s">
        <v>172</v>
      </c>
      <c r="E550" s="239" t="s">
        <v>1</v>
      </c>
      <c r="F550" s="240" t="s">
        <v>623</v>
      </c>
      <c r="G550" s="238"/>
      <c r="H550" s="239" t="s">
        <v>1</v>
      </c>
      <c r="I550" s="241"/>
      <c r="J550" s="238"/>
      <c r="K550" s="238"/>
      <c r="L550" s="242"/>
      <c r="M550" s="243"/>
      <c r="N550" s="244"/>
      <c r="O550" s="244"/>
      <c r="P550" s="244"/>
      <c r="Q550" s="244"/>
      <c r="R550" s="244"/>
      <c r="S550" s="244"/>
      <c r="T550" s="245"/>
      <c r="U550" s="13"/>
      <c r="V550" s="13"/>
      <c r="W550" s="13"/>
      <c r="X550" s="13"/>
      <c r="Y550" s="13"/>
      <c r="Z550" s="13"/>
      <c r="AA550" s="13"/>
      <c r="AB550" s="13"/>
      <c r="AC550" s="13"/>
      <c r="AD550" s="13"/>
      <c r="AE550" s="13"/>
      <c r="AT550" s="246" t="s">
        <v>172</v>
      </c>
      <c r="AU550" s="246" t="s">
        <v>83</v>
      </c>
      <c r="AV550" s="13" t="s">
        <v>81</v>
      </c>
      <c r="AW550" s="13" t="s">
        <v>30</v>
      </c>
      <c r="AX550" s="13" t="s">
        <v>73</v>
      </c>
      <c r="AY550" s="246" t="s">
        <v>160</v>
      </c>
    </row>
    <row r="551" s="14" customFormat="1">
      <c r="A551" s="14"/>
      <c r="B551" s="247"/>
      <c r="C551" s="248"/>
      <c r="D551" s="232" t="s">
        <v>172</v>
      </c>
      <c r="E551" s="249" t="s">
        <v>1</v>
      </c>
      <c r="F551" s="250" t="s">
        <v>624</v>
      </c>
      <c r="G551" s="248"/>
      <c r="H551" s="251">
        <v>2.2400000000000002</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172</v>
      </c>
      <c r="AU551" s="257" t="s">
        <v>83</v>
      </c>
      <c r="AV551" s="14" t="s">
        <v>83</v>
      </c>
      <c r="AW551" s="14" t="s">
        <v>30</v>
      </c>
      <c r="AX551" s="14" t="s">
        <v>73</v>
      </c>
      <c r="AY551" s="257" t="s">
        <v>160</v>
      </c>
    </row>
    <row r="552" s="13" customFormat="1">
      <c r="A552" s="13"/>
      <c r="B552" s="237"/>
      <c r="C552" s="238"/>
      <c r="D552" s="232" t="s">
        <v>172</v>
      </c>
      <c r="E552" s="239" t="s">
        <v>1</v>
      </c>
      <c r="F552" s="240" t="s">
        <v>625</v>
      </c>
      <c r="G552" s="238"/>
      <c r="H552" s="239" t="s">
        <v>1</v>
      </c>
      <c r="I552" s="241"/>
      <c r="J552" s="238"/>
      <c r="K552" s="238"/>
      <c r="L552" s="242"/>
      <c r="M552" s="243"/>
      <c r="N552" s="244"/>
      <c r="O552" s="244"/>
      <c r="P552" s="244"/>
      <c r="Q552" s="244"/>
      <c r="R552" s="244"/>
      <c r="S552" s="244"/>
      <c r="T552" s="245"/>
      <c r="U552" s="13"/>
      <c r="V552" s="13"/>
      <c r="W552" s="13"/>
      <c r="X552" s="13"/>
      <c r="Y552" s="13"/>
      <c r="Z552" s="13"/>
      <c r="AA552" s="13"/>
      <c r="AB552" s="13"/>
      <c r="AC552" s="13"/>
      <c r="AD552" s="13"/>
      <c r="AE552" s="13"/>
      <c r="AT552" s="246" t="s">
        <v>172</v>
      </c>
      <c r="AU552" s="246" t="s">
        <v>83</v>
      </c>
      <c r="AV552" s="13" t="s">
        <v>81</v>
      </c>
      <c r="AW552" s="13" t="s">
        <v>30</v>
      </c>
      <c r="AX552" s="13" t="s">
        <v>73</v>
      </c>
      <c r="AY552" s="246" t="s">
        <v>160</v>
      </c>
    </row>
    <row r="553" s="14" customFormat="1">
      <c r="A553" s="14"/>
      <c r="B553" s="247"/>
      <c r="C553" s="248"/>
      <c r="D553" s="232" t="s">
        <v>172</v>
      </c>
      <c r="E553" s="249" t="s">
        <v>1</v>
      </c>
      <c r="F553" s="250" t="s">
        <v>626</v>
      </c>
      <c r="G553" s="248"/>
      <c r="H553" s="251">
        <v>1.98</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172</v>
      </c>
      <c r="AU553" s="257" t="s">
        <v>83</v>
      </c>
      <c r="AV553" s="14" t="s">
        <v>83</v>
      </c>
      <c r="AW553" s="14" t="s">
        <v>30</v>
      </c>
      <c r="AX553" s="14" t="s">
        <v>73</v>
      </c>
      <c r="AY553" s="257" t="s">
        <v>160</v>
      </c>
    </row>
    <row r="554" s="13" customFormat="1">
      <c r="A554" s="13"/>
      <c r="B554" s="237"/>
      <c r="C554" s="238"/>
      <c r="D554" s="232" t="s">
        <v>172</v>
      </c>
      <c r="E554" s="239" t="s">
        <v>1</v>
      </c>
      <c r="F554" s="240" t="s">
        <v>627</v>
      </c>
      <c r="G554" s="238"/>
      <c r="H554" s="239" t="s">
        <v>1</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172</v>
      </c>
      <c r="AU554" s="246" t="s">
        <v>83</v>
      </c>
      <c r="AV554" s="13" t="s">
        <v>81</v>
      </c>
      <c r="AW554" s="13" t="s">
        <v>30</v>
      </c>
      <c r="AX554" s="13" t="s">
        <v>73</v>
      </c>
      <c r="AY554" s="246" t="s">
        <v>160</v>
      </c>
    </row>
    <row r="555" s="14" customFormat="1">
      <c r="A555" s="14"/>
      <c r="B555" s="247"/>
      <c r="C555" s="248"/>
      <c r="D555" s="232" t="s">
        <v>172</v>
      </c>
      <c r="E555" s="249" t="s">
        <v>1</v>
      </c>
      <c r="F555" s="250" t="s">
        <v>628</v>
      </c>
      <c r="G555" s="248"/>
      <c r="H555" s="251">
        <v>1.1699999999999999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172</v>
      </c>
      <c r="AU555" s="257" t="s">
        <v>83</v>
      </c>
      <c r="AV555" s="14" t="s">
        <v>83</v>
      </c>
      <c r="AW555" s="14" t="s">
        <v>30</v>
      </c>
      <c r="AX555" s="14" t="s">
        <v>73</v>
      </c>
      <c r="AY555" s="257" t="s">
        <v>160</v>
      </c>
    </row>
    <row r="556" s="13" customFormat="1">
      <c r="A556" s="13"/>
      <c r="B556" s="237"/>
      <c r="C556" s="238"/>
      <c r="D556" s="232" t="s">
        <v>172</v>
      </c>
      <c r="E556" s="239" t="s">
        <v>1</v>
      </c>
      <c r="F556" s="240" t="s">
        <v>629</v>
      </c>
      <c r="G556" s="238"/>
      <c r="H556" s="239" t="s">
        <v>1</v>
      </c>
      <c r="I556" s="241"/>
      <c r="J556" s="238"/>
      <c r="K556" s="238"/>
      <c r="L556" s="242"/>
      <c r="M556" s="243"/>
      <c r="N556" s="244"/>
      <c r="O556" s="244"/>
      <c r="P556" s="244"/>
      <c r="Q556" s="244"/>
      <c r="R556" s="244"/>
      <c r="S556" s="244"/>
      <c r="T556" s="245"/>
      <c r="U556" s="13"/>
      <c r="V556" s="13"/>
      <c r="W556" s="13"/>
      <c r="X556" s="13"/>
      <c r="Y556" s="13"/>
      <c r="Z556" s="13"/>
      <c r="AA556" s="13"/>
      <c r="AB556" s="13"/>
      <c r="AC556" s="13"/>
      <c r="AD556" s="13"/>
      <c r="AE556" s="13"/>
      <c r="AT556" s="246" t="s">
        <v>172</v>
      </c>
      <c r="AU556" s="246" t="s">
        <v>83</v>
      </c>
      <c r="AV556" s="13" t="s">
        <v>81</v>
      </c>
      <c r="AW556" s="13" t="s">
        <v>30</v>
      </c>
      <c r="AX556" s="13" t="s">
        <v>73</v>
      </c>
      <c r="AY556" s="246" t="s">
        <v>160</v>
      </c>
    </row>
    <row r="557" s="14" customFormat="1">
      <c r="A557" s="14"/>
      <c r="B557" s="247"/>
      <c r="C557" s="248"/>
      <c r="D557" s="232" t="s">
        <v>172</v>
      </c>
      <c r="E557" s="249" t="s">
        <v>1</v>
      </c>
      <c r="F557" s="250" t="s">
        <v>626</v>
      </c>
      <c r="G557" s="248"/>
      <c r="H557" s="251">
        <v>1.98</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172</v>
      </c>
      <c r="AU557" s="257" t="s">
        <v>83</v>
      </c>
      <c r="AV557" s="14" t="s">
        <v>83</v>
      </c>
      <c r="AW557" s="14" t="s">
        <v>30</v>
      </c>
      <c r="AX557" s="14" t="s">
        <v>73</v>
      </c>
      <c r="AY557" s="257" t="s">
        <v>160</v>
      </c>
    </row>
    <row r="558" s="13" customFormat="1">
      <c r="A558" s="13"/>
      <c r="B558" s="237"/>
      <c r="C558" s="238"/>
      <c r="D558" s="232" t="s">
        <v>172</v>
      </c>
      <c r="E558" s="239" t="s">
        <v>1</v>
      </c>
      <c r="F558" s="240" t="s">
        <v>630</v>
      </c>
      <c r="G558" s="238"/>
      <c r="H558" s="239" t="s">
        <v>1</v>
      </c>
      <c r="I558" s="241"/>
      <c r="J558" s="238"/>
      <c r="K558" s="238"/>
      <c r="L558" s="242"/>
      <c r="M558" s="243"/>
      <c r="N558" s="244"/>
      <c r="O558" s="244"/>
      <c r="P558" s="244"/>
      <c r="Q558" s="244"/>
      <c r="R558" s="244"/>
      <c r="S558" s="244"/>
      <c r="T558" s="245"/>
      <c r="U558" s="13"/>
      <c r="V558" s="13"/>
      <c r="W558" s="13"/>
      <c r="X558" s="13"/>
      <c r="Y558" s="13"/>
      <c r="Z558" s="13"/>
      <c r="AA558" s="13"/>
      <c r="AB558" s="13"/>
      <c r="AC558" s="13"/>
      <c r="AD558" s="13"/>
      <c r="AE558" s="13"/>
      <c r="AT558" s="246" t="s">
        <v>172</v>
      </c>
      <c r="AU558" s="246" t="s">
        <v>83</v>
      </c>
      <c r="AV558" s="13" t="s">
        <v>81</v>
      </c>
      <c r="AW558" s="13" t="s">
        <v>30</v>
      </c>
      <c r="AX558" s="13" t="s">
        <v>73</v>
      </c>
      <c r="AY558" s="246" t="s">
        <v>160</v>
      </c>
    </row>
    <row r="559" s="14" customFormat="1">
      <c r="A559" s="14"/>
      <c r="B559" s="247"/>
      <c r="C559" s="248"/>
      <c r="D559" s="232" t="s">
        <v>172</v>
      </c>
      <c r="E559" s="249" t="s">
        <v>1</v>
      </c>
      <c r="F559" s="250" t="s">
        <v>628</v>
      </c>
      <c r="G559" s="248"/>
      <c r="H559" s="251">
        <v>1.1699999999999999</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172</v>
      </c>
      <c r="AU559" s="257" t="s">
        <v>83</v>
      </c>
      <c r="AV559" s="14" t="s">
        <v>83</v>
      </c>
      <c r="AW559" s="14" t="s">
        <v>30</v>
      </c>
      <c r="AX559" s="14" t="s">
        <v>73</v>
      </c>
      <c r="AY559" s="257" t="s">
        <v>160</v>
      </c>
    </row>
    <row r="560" s="16" customFormat="1">
      <c r="A560" s="16"/>
      <c r="B560" s="269"/>
      <c r="C560" s="270"/>
      <c r="D560" s="232" t="s">
        <v>172</v>
      </c>
      <c r="E560" s="271" t="s">
        <v>1</v>
      </c>
      <c r="F560" s="272" t="s">
        <v>182</v>
      </c>
      <c r="G560" s="270"/>
      <c r="H560" s="273">
        <v>26.52</v>
      </c>
      <c r="I560" s="274"/>
      <c r="J560" s="270"/>
      <c r="K560" s="270"/>
      <c r="L560" s="275"/>
      <c r="M560" s="276"/>
      <c r="N560" s="277"/>
      <c r="O560" s="277"/>
      <c r="P560" s="277"/>
      <c r="Q560" s="277"/>
      <c r="R560" s="277"/>
      <c r="S560" s="277"/>
      <c r="T560" s="278"/>
      <c r="U560" s="16"/>
      <c r="V560" s="16"/>
      <c r="W560" s="16"/>
      <c r="X560" s="16"/>
      <c r="Y560" s="16"/>
      <c r="Z560" s="16"/>
      <c r="AA560" s="16"/>
      <c r="AB560" s="16"/>
      <c r="AC560" s="16"/>
      <c r="AD560" s="16"/>
      <c r="AE560" s="16"/>
      <c r="AT560" s="279" t="s">
        <v>172</v>
      </c>
      <c r="AU560" s="279" t="s">
        <v>83</v>
      </c>
      <c r="AV560" s="16" t="s">
        <v>168</v>
      </c>
      <c r="AW560" s="16" t="s">
        <v>30</v>
      </c>
      <c r="AX560" s="16" t="s">
        <v>81</v>
      </c>
      <c r="AY560" s="279" t="s">
        <v>160</v>
      </c>
    </row>
    <row r="561" s="2" customFormat="1" ht="24.15" customHeight="1">
      <c r="A561" s="39"/>
      <c r="B561" s="40"/>
      <c r="C561" s="219" t="s">
        <v>631</v>
      </c>
      <c r="D561" s="219" t="s">
        <v>163</v>
      </c>
      <c r="E561" s="220" t="s">
        <v>632</v>
      </c>
      <c r="F561" s="221" t="s">
        <v>633</v>
      </c>
      <c r="G561" s="222" t="s">
        <v>262</v>
      </c>
      <c r="H561" s="223">
        <v>22.966999999999999</v>
      </c>
      <c r="I561" s="224"/>
      <c r="J561" s="225">
        <f>ROUND(I561*H561,2)</f>
        <v>0</v>
      </c>
      <c r="K561" s="221" t="s">
        <v>167</v>
      </c>
      <c r="L561" s="45"/>
      <c r="M561" s="226" t="s">
        <v>1</v>
      </c>
      <c r="N561" s="227" t="s">
        <v>38</v>
      </c>
      <c r="O561" s="92"/>
      <c r="P561" s="228">
        <f>O561*H561</f>
        <v>0</v>
      </c>
      <c r="Q561" s="228">
        <v>0</v>
      </c>
      <c r="R561" s="228">
        <f>Q561*H561</f>
        <v>0</v>
      </c>
      <c r="S561" s="228">
        <v>1.3999999999999999</v>
      </c>
      <c r="T561" s="229">
        <f>S561*H561</f>
        <v>32.153799999999997</v>
      </c>
      <c r="U561" s="39"/>
      <c r="V561" s="39"/>
      <c r="W561" s="39"/>
      <c r="X561" s="39"/>
      <c r="Y561" s="39"/>
      <c r="Z561" s="39"/>
      <c r="AA561" s="39"/>
      <c r="AB561" s="39"/>
      <c r="AC561" s="39"/>
      <c r="AD561" s="39"/>
      <c r="AE561" s="39"/>
      <c r="AR561" s="230" t="s">
        <v>168</v>
      </c>
      <c r="AT561" s="230" t="s">
        <v>163</v>
      </c>
      <c r="AU561" s="230" t="s">
        <v>83</v>
      </c>
      <c r="AY561" s="18" t="s">
        <v>160</v>
      </c>
      <c r="BE561" s="231">
        <f>IF(N561="základní",J561,0)</f>
        <v>0</v>
      </c>
      <c r="BF561" s="231">
        <f>IF(N561="snížená",J561,0)</f>
        <v>0</v>
      </c>
      <c r="BG561" s="231">
        <f>IF(N561="zákl. přenesená",J561,0)</f>
        <v>0</v>
      </c>
      <c r="BH561" s="231">
        <f>IF(N561="sníž. přenesená",J561,0)</f>
        <v>0</v>
      </c>
      <c r="BI561" s="231">
        <f>IF(N561="nulová",J561,0)</f>
        <v>0</v>
      </c>
      <c r="BJ561" s="18" t="s">
        <v>81</v>
      </c>
      <c r="BK561" s="231">
        <f>ROUND(I561*H561,2)</f>
        <v>0</v>
      </c>
      <c r="BL561" s="18" t="s">
        <v>168</v>
      </c>
      <c r="BM561" s="230" t="s">
        <v>634</v>
      </c>
    </row>
    <row r="562" s="2" customFormat="1">
      <c r="A562" s="39"/>
      <c r="B562" s="40"/>
      <c r="C562" s="41"/>
      <c r="D562" s="232" t="s">
        <v>170</v>
      </c>
      <c r="E562" s="41"/>
      <c r="F562" s="233" t="s">
        <v>635</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170</v>
      </c>
      <c r="AU562" s="18" t="s">
        <v>83</v>
      </c>
    </row>
    <row r="563" s="13" customFormat="1">
      <c r="A563" s="13"/>
      <c r="B563" s="237"/>
      <c r="C563" s="238"/>
      <c r="D563" s="232" t="s">
        <v>172</v>
      </c>
      <c r="E563" s="239" t="s">
        <v>1</v>
      </c>
      <c r="F563" s="240" t="s">
        <v>636</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172</v>
      </c>
      <c r="AU563" s="246" t="s">
        <v>83</v>
      </c>
      <c r="AV563" s="13" t="s">
        <v>81</v>
      </c>
      <c r="AW563" s="13" t="s">
        <v>30</v>
      </c>
      <c r="AX563" s="13" t="s">
        <v>73</v>
      </c>
      <c r="AY563" s="246" t="s">
        <v>160</v>
      </c>
    </row>
    <row r="564" s="14" customFormat="1">
      <c r="A564" s="14"/>
      <c r="B564" s="247"/>
      <c r="C564" s="248"/>
      <c r="D564" s="232" t="s">
        <v>172</v>
      </c>
      <c r="E564" s="249" t="s">
        <v>1</v>
      </c>
      <c r="F564" s="250" t="s">
        <v>637</v>
      </c>
      <c r="G564" s="248"/>
      <c r="H564" s="251">
        <v>22.966999999999999</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172</v>
      </c>
      <c r="AU564" s="257" t="s">
        <v>83</v>
      </c>
      <c r="AV564" s="14" t="s">
        <v>83</v>
      </c>
      <c r="AW564" s="14" t="s">
        <v>30</v>
      </c>
      <c r="AX564" s="14" t="s">
        <v>81</v>
      </c>
      <c r="AY564" s="257" t="s">
        <v>160</v>
      </c>
    </row>
    <row r="565" s="2" customFormat="1" ht="24.15" customHeight="1">
      <c r="A565" s="39"/>
      <c r="B565" s="40"/>
      <c r="C565" s="219" t="s">
        <v>638</v>
      </c>
      <c r="D565" s="219" t="s">
        <v>163</v>
      </c>
      <c r="E565" s="220" t="s">
        <v>639</v>
      </c>
      <c r="F565" s="221" t="s">
        <v>640</v>
      </c>
      <c r="G565" s="222" t="s">
        <v>166</v>
      </c>
      <c r="H565" s="223">
        <v>459.32999999999998</v>
      </c>
      <c r="I565" s="224"/>
      <c r="J565" s="225">
        <f>ROUND(I565*H565,2)</f>
        <v>0</v>
      </c>
      <c r="K565" s="221" t="s">
        <v>167</v>
      </c>
      <c r="L565" s="45"/>
      <c r="M565" s="226" t="s">
        <v>1</v>
      </c>
      <c r="N565" s="227" t="s">
        <v>38</v>
      </c>
      <c r="O565" s="92"/>
      <c r="P565" s="228">
        <f>O565*H565</f>
        <v>0</v>
      </c>
      <c r="Q565" s="228">
        <v>0</v>
      </c>
      <c r="R565" s="228">
        <f>Q565*H565</f>
        <v>0</v>
      </c>
      <c r="S565" s="228">
        <v>0.014999999999999999</v>
      </c>
      <c r="T565" s="229">
        <f>S565*H565</f>
        <v>6.8899499999999998</v>
      </c>
      <c r="U565" s="39"/>
      <c r="V565" s="39"/>
      <c r="W565" s="39"/>
      <c r="X565" s="39"/>
      <c r="Y565" s="39"/>
      <c r="Z565" s="39"/>
      <c r="AA565" s="39"/>
      <c r="AB565" s="39"/>
      <c r="AC565" s="39"/>
      <c r="AD565" s="39"/>
      <c r="AE565" s="39"/>
      <c r="AR565" s="230" t="s">
        <v>251</v>
      </c>
      <c r="AT565" s="230" t="s">
        <v>163</v>
      </c>
      <c r="AU565" s="230" t="s">
        <v>83</v>
      </c>
      <c r="AY565" s="18" t="s">
        <v>160</v>
      </c>
      <c r="BE565" s="231">
        <f>IF(N565="základní",J565,0)</f>
        <v>0</v>
      </c>
      <c r="BF565" s="231">
        <f>IF(N565="snížená",J565,0)</f>
        <v>0</v>
      </c>
      <c r="BG565" s="231">
        <f>IF(N565="zákl. přenesená",J565,0)</f>
        <v>0</v>
      </c>
      <c r="BH565" s="231">
        <f>IF(N565="sníž. přenesená",J565,0)</f>
        <v>0</v>
      </c>
      <c r="BI565" s="231">
        <f>IF(N565="nulová",J565,0)</f>
        <v>0</v>
      </c>
      <c r="BJ565" s="18" t="s">
        <v>81</v>
      </c>
      <c r="BK565" s="231">
        <f>ROUND(I565*H565,2)</f>
        <v>0</v>
      </c>
      <c r="BL565" s="18" t="s">
        <v>251</v>
      </c>
      <c r="BM565" s="230" t="s">
        <v>641</v>
      </c>
    </row>
    <row r="566" s="2" customFormat="1">
      <c r="A566" s="39"/>
      <c r="B566" s="40"/>
      <c r="C566" s="41"/>
      <c r="D566" s="232" t="s">
        <v>170</v>
      </c>
      <c r="E566" s="41"/>
      <c r="F566" s="233" t="s">
        <v>642</v>
      </c>
      <c r="G566" s="41"/>
      <c r="H566" s="41"/>
      <c r="I566" s="234"/>
      <c r="J566" s="41"/>
      <c r="K566" s="41"/>
      <c r="L566" s="45"/>
      <c r="M566" s="235"/>
      <c r="N566" s="236"/>
      <c r="O566" s="92"/>
      <c r="P566" s="92"/>
      <c r="Q566" s="92"/>
      <c r="R566" s="92"/>
      <c r="S566" s="92"/>
      <c r="T566" s="93"/>
      <c r="U566" s="39"/>
      <c r="V566" s="39"/>
      <c r="W566" s="39"/>
      <c r="X566" s="39"/>
      <c r="Y566" s="39"/>
      <c r="Z566" s="39"/>
      <c r="AA566" s="39"/>
      <c r="AB566" s="39"/>
      <c r="AC566" s="39"/>
      <c r="AD566" s="39"/>
      <c r="AE566" s="39"/>
      <c r="AT566" s="18" t="s">
        <v>170</v>
      </c>
      <c r="AU566" s="18" t="s">
        <v>83</v>
      </c>
    </row>
    <row r="567" s="13" customFormat="1">
      <c r="A567" s="13"/>
      <c r="B567" s="237"/>
      <c r="C567" s="238"/>
      <c r="D567" s="232" t="s">
        <v>172</v>
      </c>
      <c r="E567" s="239" t="s">
        <v>1</v>
      </c>
      <c r="F567" s="240" t="s">
        <v>643</v>
      </c>
      <c r="G567" s="238"/>
      <c r="H567" s="239" t="s">
        <v>1</v>
      </c>
      <c r="I567" s="241"/>
      <c r="J567" s="238"/>
      <c r="K567" s="238"/>
      <c r="L567" s="242"/>
      <c r="M567" s="243"/>
      <c r="N567" s="244"/>
      <c r="O567" s="244"/>
      <c r="P567" s="244"/>
      <c r="Q567" s="244"/>
      <c r="R567" s="244"/>
      <c r="S567" s="244"/>
      <c r="T567" s="245"/>
      <c r="U567" s="13"/>
      <c r="V567" s="13"/>
      <c r="W567" s="13"/>
      <c r="X567" s="13"/>
      <c r="Y567" s="13"/>
      <c r="Z567" s="13"/>
      <c r="AA567" s="13"/>
      <c r="AB567" s="13"/>
      <c r="AC567" s="13"/>
      <c r="AD567" s="13"/>
      <c r="AE567" s="13"/>
      <c r="AT567" s="246" t="s">
        <v>172</v>
      </c>
      <c r="AU567" s="246" t="s">
        <v>83</v>
      </c>
      <c r="AV567" s="13" t="s">
        <v>81</v>
      </c>
      <c r="AW567" s="13" t="s">
        <v>30</v>
      </c>
      <c r="AX567" s="13" t="s">
        <v>73</v>
      </c>
      <c r="AY567" s="246" t="s">
        <v>160</v>
      </c>
    </row>
    <row r="568" s="14" customFormat="1">
      <c r="A568" s="14"/>
      <c r="B568" s="247"/>
      <c r="C568" s="248"/>
      <c r="D568" s="232" t="s">
        <v>172</v>
      </c>
      <c r="E568" s="249" t="s">
        <v>1</v>
      </c>
      <c r="F568" s="250" t="s">
        <v>644</v>
      </c>
      <c r="G568" s="248"/>
      <c r="H568" s="251">
        <v>459.32999999999998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172</v>
      </c>
      <c r="AU568" s="257" t="s">
        <v>83</v>
      </c>
      <c r="AV568" s="14" t="s">
        <v>83</v>
      </c>
      <c r="AW568" s="14" t="s">
        <v>30</v>
      </c>
      <c r="AX568" s="14" t="s">
        <v>73</v>
      </c>
      <c r="AY568" s="257" t="s">
        <v>160</v>
      </c>
    </row>
    <row r="569" s="16" customFormat="1">
      <c r="A569" s="16"/>
      <c r="B569" s="269"/>
      <c r="C569" s="270"/>
      <c r="D569" s="232" t="s">
        <v>172</v>
      </c>
      <c r="E569" s="271" t="s">
        <v>1</v>
      </c>
      <c r="F569" s="272" t="s">
        <v>182</v>
      </c>
      <c r="G569" s="270"/>
      <c r="H569" s="273">
        <v>459.32999999999998</v>
      </c>
      <c r="I569" s="274"/>
      <c r="J569" s="270"/>
      <c r="K569" s="270"/>
      <c r="L569" s="275"/>
      <c r="M569" s="276"/>
      <c r="N569" s="277"/>
      <c r="O569" s="277"/>
      <c r="P569" s="277"/>
      <c r="Q569" s="277"/>
      <c r="R569" s="277"/>
      <c r="S569" s="277"/>
      <c r="T569" s="278"/>
      <c r="U569" s="16"/>
      <c r="V569" s="16"/>
      <c r="W569" s="16"/>
      <c r="X569" s="16"/>
      <c r="Y569" s="16"/>
      <c r="Z569" s="16"/>
      <c r="AA569" s="16"/>
      <c r="AB569" s="16"/>
      <c r="AC569" s="16"/>
      <c r="AD569" s="16"/>
      <c r="AE569" s="16"/>
      <c r="AT569" s="279" t="s">
        <v>172</v>
      </c>
      <c r="AU569" s="279" t="s">
        <v>83</v>
      </c>
      <c r="AV569" s="16" t="s">
        <v>168</v>
      </c>
      <c r="AW569" s="16" t="s">
        <v>30</v>
      </c>
      <c r="AX569" s="16" t="s">
        <v>81</v>
      </c>
      <c r="AY569" s="279" t="s">
        <v>160</v>
      </c>
    </row>
    <row r="570" s="2" customFormat="1" ht="21.75" customHeight="1">
      <c r="A570" s="39"/>
      <c r="B570" s="40"/>
      <c r="C570" s="219" t="s">
        <v>645</v>
      </c>
      <c r="D570" s="219" t="s">
        <v>163</v>
      </c>
      <c r="E570" s="220" t="s">
        <v>646</v>
      </c>
      <c r="F570" s="221" t="s">
        <v>647</v>
      </c>
      <c r="G570" s="222" t="s">
        <v>166</v>
      </c>
      <c r="H570" s="223">
        <v>1.6160000000000001</v>
      </c>
      <c r="I570" s="224"/>
      <c r="J570" s="225">
        <f>ROUND(I570*H570,2)</f>
        <v>0</v>
      </c>
      <c r="K570" s="221" t="s">
        <v>167</v>
      </c>
      <c r="L570" s="45"/>
      <c r="M570" s="226" t="s">
        <v>1</v>
      </c>
      <c r="N570" s="227" t="s">
        <v>38</v>
      </c>
      <c r="O570" s="92"/>
      <c r="P570" s="228">
        <f>O570*H570</f>
        <v>0</v>
      </c>
      <c r="Q570" s="228">
        <v>0</v>
      </c>
      <c r="R570" s="228">
        <f>Q570*H570</f>
        <v>0</v>
      </c>
      <c r="S570" s="228">
        <v>0.075999999999999998</v>
      </c>
      <c r="T570" s="229">
        <f>S570*H570</f>
        <v>0.12281600000000001</v>
      </c>
      <c r="U570" s="39"/>
      <c r="V570" s="39"/>
      <c r="W570" s="39"/>
      <c r="X570" s="39"/>
      <c r="Y570" s="39"/>
      <c r="Z570" s="39"/>
      <c r="AA570" s="39"/>
      <c r="AB570" s="39"/>
      <c r="AC570" s="39"/>
      <c r="AD570" s="39"/>
      <c r="AE570" s="39"/>
      <c r="AR570" s="230" t="s">
        <v>168</v>
      </c>
      <c r="AT570" s="230" t="s">
        <v>163</v>
      </c>
      <c r="AU570" s="230" t="s">
        <v>83</v>
      </c>
      <c r="AY570" s="18" t="s">
        <v>160</v>
      </c>
      <c r="BE570" s="231">
        <f>IF(N570="základní",J570,0)</f>
        <v>0</v>
      </c>
      <c r="BF570" s="231">
        <f>IF(N570="snížená",J570,0)</f>
        <v>0</v>
      </c>
      <c r="BG570" s="231">
        <f>IF(N570="zákl. přenesená",J570,0)</f>
        <v>0</v>
      </c>
      <c r="BH570" s="231">
        <f>IF(N570="sníž. přenesená",J570,0)</f>
        <v>0</v>
      </c>
      <c r="BI570" s="231">
        <f>IF(N570="nulová",J570,0)</f>
        <v>0</v>
      </c>
      <c r="BJ570" s="18" t="s">
        <v>81</v>
      </c>
      <c r="BK570" s="231">
        <f>ROUND(I570*H570,2)</f>
        <v>0</v>
      </c>
      <c r="BL570" s="18" t="s">
        <v>168</v>
      </c>
      <c r="BM570" s="230" t="s">
        <v>648</v>
      </c>
    </row>
    <row r="571" s="2" customFormat="1">
      <c r="A571" s="39"/>
      <c r="B571" s="40"/>
      <c r="C571" s="41"/>
      <c r="D571" s="232" t="s">
        <v>170</v>
      </c>
      <c r="E571" s="41"/>
      <c r="F571" s="233" t="s">
        <v>649</v>
      </c>
      <c r="G571" s="41"/>
      <c r="H571" s="41"/>
      <c r="I571" s="234"/>
      <c r="J571" s="41"/>
      <c r="K571" s="41"/>
      <c r="L571" s="45"/>
      <c r="M571" s="235"/>
      <c r="N571" s="236"/>
      <c r="O571" s="92"/>
      <c r="P571" s="92"/>
      <c r="Q571" s="92"/>
      <c r="R571" s="92"/>
      <c r="S571" s="92"/>
      <c r="T571" s="93"/>
      <c r="U571" s="39"/>
      <c r="V571" s="39"/>
      <c r="W571" s="39"/>
      <c r="X571" s="39"/>
      <c r="Y571" s="39"/>
      <c r="Z571" s="39"/>
      <c r="AA571" s="39"/>
      <c r="AB571" s="39"/>
      <c r="AC571" s="39"/>
      <c r="AD571" s="39"/>
      <c r="AE571" s="39"/>
      <c r="AT571" s="18" t="s">
        <v>170</v>
      </c>
      <c r="AU571" s="18" t="s">
        <v>83</v>
      </c>
    </row>
    <row r="572" s="13" customFormat="1">
      <c r="A572" s="13"/>
      <c r="B572" s="237"/>
      <c r="C572" s="238"/>
      <c r="D572" s="232" t="s">
        <v>172</v>
      </c>
      <c r="E572" s="239" t="s">
        <v>1</v>
      </c>
      <c r="F572" s="240" t="s">
        <v>173</v>
      </c>
      <c r="G572" s="238"/>
      <c r="H572" s="239" t="s">
        <v>1</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172</v>
      </c>
      <c r="AU572" s="246" t="s">
        <v>83</v>
      </c>
      <c r="AV572" s="13" t="s">
        <v>81</v>
      </c>
      <c r="AW572" s="13" t="s">
        <v>30</v>
      </c>
      <c r="AX572" s="13" t="s">
        <v>73</v>
      </c>
      <c r="AY572" s="246" t="s">
        <v>160</v>
      </c>
    </row>
    <row r="573" s="14" customFormat="1">
      <c r="A573" s="14"/>
      <c r="B573" s="247"/>
      <c r="C573" s="248"/>
      <c r="D573" s="232" t="s">
        <v>172</v>
      </c>
      <c r="E573" s="249" t="s">
        <v>1</v>
      </c>
      <c r="F573" s="250" t="s">
        <v>650</v>
      </c>
      <c r="G573" s="248"/>
      <c r="H573" s="251">
        <v>1.6160000000000001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172</v>
      </c>
      <c r="AU573" s="257" t="s">
        <v>83</v>
      </c>
      <c r="AV573" s="14" t="s">
        <v>83</v>
      </c>
      <c r="AW573" s="14" t="s">
        <v>30</v>
      </c>
      <c r="AX573" s="14" t="s">
        <v>81</v>
      </c>
      <c r="AY573" s="257" t="s">
        <v>160</v>
      </c>
    </row>
    <row r="574" s="2" customFormat="1" ht="21.75" customHeight="1">
      <c r="A574" s="39"/>
      <c r="B574" s="40"/>
      <c r="C574" s="219" t="s">
        <v>651</v>
      </c>
      <c r="D574" s="219" t="s">
        <v>163</v>
      </c>
      <c r="E574" s="220" t="s">
        <v>652</v>
      </c>
      <c r="F574" s="221" t="s">
        <v>653</v>
      </c>
      <c r="G574" s="222" t="s">
        <v>166</v>
      </c>
      <c r="H574" s="223">
        <v>9.1910000000000007</v>
      </c>
      <c r="I574" s="224"/>
      <c r="J574" s="225">
        <f>ROUND(I574*H574,2)</f>
        <v>0</v>
      </c>
      <c r="K574" s="221" t="s">
        <v>167</v>
      </c>
      <c r="L574" s="45"/>
      <c r="M574" s="226" t="s">
        <v>1</v>
      </c>
      <c r="N574" s="227" t="s">
        <v>38</v>
      </c>
      <c r="O574" s="92"/>
      <c r="P574" s="228">
        <f>O574*H574</f>
        <v>0</v>
      </c>
      <c r="Q574" s="228">
        <v>0</v>
      </c>
      <c r="R574" s="228">
        <f>Q574*H574</f>
        <v>0</v>
      </c>
      <c r="S574" s="228">
        <v>0.063</v>
      </c>
      <c r="T574" s="229">
        <f>S574*H574</f>
        <v>0.57903300000000002</v>
      </c>
      <c r="U574" s="39"/>
      <c r="V574" s="39"/>
      <c r="W574" s="39"/>
      <c r="X574" s="39"/>
      <c r="Y574" s="39"/>
      <c r="Z574" s="39"/>
      <c r="AA574" s="39"/>
      <c r="AB574" s="39"/>
      <c r="AC574" s="39"/>
      <c r="AD574" s="39"/>
      <c r="AE574" s="39"/>
      <c r="AR574" s="230" t="s">
        <v>168</v>
      </c>
      <c r="AT574" s="230" t="s">
        <v>163</v>
      </c>
      <c r="AU574" s="230" t="s">
        <v>83</v>
      </c>
      <c r="AY574" s="18" t="s">
        <v>160</v>
      </c>
      <c r="BE574" s="231">
        <f>IF(N574="základní",J574,0)</f>
        <v>0</v>
      </c>
      <c r="BF574" s="231">
        <f>IF(N574="snížená",J574,0)</f>
        <v>0</v>
      </c>
      <c r="BG574" s="231">
        <f>IF(N574="zákl. přenesená",J574,0)</f>
        <v>0</v>
      </c>
      <c r="BH574" s="231">
        <f>IF(N574="sníž. přenesená",J574,0)</f>
        <v>0</v>
      </c>
      <c r="BI574" s="231">
        <f>IF(N574="nulová",J574,0)</f>
        <v>0</v>
      </c>
      <c r="BJ574" s="18" t="s">
        <v>81</v>
      </c>
      <c r="BK574" s="231">
        <f>ROUND(I574*H574,2)</f>
        <v>0</v>
      </c>
      <c r="BL574" s="18" t="s">
        <v>168</v>
      </c>
      <c r="BM574" s="230" t="s">
        <v>654</v>
      </c>
    </row>
    <row r="575" s="2" customFormat="1">
      <c r="A575" s="39"/>
      <c r="B575" s="40"/>
      <c r="C575" s="41"/>
      <c r="D575" s="232" t="s">
        <v>170</v>
      </c>
      <c r="E575" s="41"/>
      <c r="F575" s="233" t="s">
        <v>655</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170</v>
      </c>
      <c r="AU575" s="18" t="s">
        <v>83</v>
      </c>
    </row>
    <row r="576" s="13" customFormat="1">
      <c r="A576" s="13"/>
      <c r="B576" s="237"/>
      <c r="C576" s="238"/>
      <c r="D576" s="232" t="s">
        <v>172</v>
      </c>
      <c r="E576" s="239" t="s">
        <v>1</v>
      </c>
      <c r="F576" s="240" t="s">
        <v>173</v>
      </c>
      <c r="G576" s="238"/>
      <c r="H576" s="239" t="s">
        <v>1</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172</v>
      </c>
      <c r="AU576" s="246" t="s">
        <v>83</v>
      </c>
      <c r="AV576" s="13" t="s">
        <v>81</v>
      </c>
      <c r="AW576" s="13" t="s">
        <v>30</v>
      </c>
      <c r="AX576" s="13" t="s">
        <v>73</v>
      </c>
      <c r="AY576" s="246" t="s">
        <v>160</v>
      </c>
    </row>
    <row r="577" s="14" customFormat="1">
      <c r="A577" s="14"/>
      <c r="B577" s="247"/>
      <c r="C577" s="248"/>
      <c r="D577" s="232" t="s">
        <v>172</v>
      </c>
      <c r="E577" s="249" t="s">
        <v>1</v>
      </c>
      <c r="F577" s="250" t="s">
        <v>656</v>
      </c>
      <c r="G577" s="248"/>
      <c r="H577" s="251">
        <v>7.1710000000000003</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172</v>
      </c>
      <c r="AU577" s="257" t="s">
        <v>83</v>
      </c>
      <c r="AV577" s="14" t="s">
        <v>83</v>
      </c>
      <c r="AW577" s="14" t="s">
        <v>30</v>
      </c>
      <c r="AX577" s="14" t="s">
        <v>73</v>
      </c>
      <c r="AY577" s="257" t="s">
        <v>160</v>
      </c>
    </row>
    <row r="578" s="13" customFormat="1">
      <c r="A578" s="13"/>
      <c r="B578" s="237"/>
      <c r="C578" s="238"/>
      <c r="D578" s="232" t="s">
        <v>172</v>
      </c>
      <c r="E578" s="239" t="s">
        <v>1</v>
      </c>
      <c r="F578" s="240" t="s">
        <v>178</v>
      </c>
      <c r="G578" s="238"/>
      <c r="H578" s="239" t="s">
        <v>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172</v>
      </c>
      <c r="AU578" s="246" t="s">
        <v>83</v>
      </c>
      <c r="AV578" s="13" t="s">
        <v>81</v>
      </c>
      <c r="AW578" s="13" t="s">
        <v>30</v>
      </c>
      <c r="AX578" s="13" t="s">
        <v>73</v>
      </c>
      <c r="AY578" s="246" t="s">
        <v>160</v>
      </c>
    </row>
    <row r="579" s="14" customFormat="1">
      <c r="A579" s="14"/>
      <c r="B579" s="247"/>
      <c r="C579" s="248"/>
      <c r="D579" s="232" t="s">
        <v>172</v>
      </c>
      <c r="E579" s="249" t="s">
        <v>1</v>
      </c>
      <c r="F579" s="250" t="s">
        <v>657</v>
      </c>
      <c r="G579" s="248"/>
      <c r="H579" s="251">
        <v>2.02</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172</v>
      </c>
      <c r="AU579" s="257" t="s">
        <v>83</v>
      </c>
      <c r="AV579" s="14" t="s">
        <v>83</v>
      </c>
      <c r="AW579" s="14" t="s">
        <v>30</v>
      </c>
      <c r="AX579" s="14" t="s">
        <v>73</v>
      </c>
      <c r="AY579" s="257" t="s">
        <v>160</v>
      </c>
    </row>
    <row r="580" s="16" customFormat="1">
      <c r="A580" s="16"/>
      <c r="B580" s="269"/>
      <c r="C580" s="270"/>
      <c r="D580" s="232" t="s">
        <v>172</v>
      </c>
      <c r="E580" s="271" t="s">
        <v>1</v>
      </c>
      <c r="F580" s="272" t="s">
        <v>182</v>
      </c>
      <c r="G580" s="270"/>
      <c r="H580" s="273">
        <v>9.1910000000000007</v>
      </c>
      <c r="I580" s="274"/>
      <c r="J580" s="270"/>
      <c r="K580" s="270"/>
      <c r="L580" s="275"/>
      <c r="M580" s="276"/>
      <c r="N580" s="277"/>
      <c r="O580" s="277"/>
      <c r="P580" s="277"/>
      <c r="Q580" s="277"/>
      <c r="R580" s="277"/>
      <c r="S580" s="277"/>
      <c r="T580" s="278"/>
      <c r="U580" s="16"/>
      <c r="V580" s="16"/>
      <c r="W580" s="16"/>
      <c r="X580" s="16"/>
      <c r="Y580" s="16"/>
      <c r="Z580" s="16"/>
      <c r="AA580" s="16"/>
      <c r="AB580" s="16"/>
      <c r="AC580" s="16"/>
      <c r="AD580" s="16"/>
      <c r="AE580" s="16"/>
      <c r="AT580" s="279" t="s">
        <v>172</v>
      </c>
      <c r="AU580" s="279" t="s">
        <v>83</v>
      </c>
      <c r="AV580" s="16" t="s">
        <v>168</v>
      </c>
      <c r="AW580" s="16" t="s">
        <v>30</v>
      </c>
      <c r="AX580" s="16" t="s">
        <v>81</v>
      </c>
      <c r="AY580" s="279" t="s">
        <v>160</v>
      </c>
    </row>
    <row r="581" s="2" customFormat="1" ht="24.15" customHeight="1">
      <c r="A581" s="39"/>
      <c r="B581" s="40"/>
      <c r="C581" s="219" t="s">
        <v>658</v>
      </c>
      <c r="D581" s="219" t="s">
        <v>163</v>
      </c>
      <c r="E581" s="220" t="s">
        <v>659</v>
      </c>
      <c r="F581" s="221" t="s">
        <v>660</v>
      </c>
      <c r="G581" s="222" t="s">
        <v>262</v>
      </c>
      <c r="H581" s="223">
        <v>8.8759999999999994</v>
      </c>
      <c r="I581" s="224"/>
      <c r="J581" s="225">
        <f>ROUND(I581*H581,2)</f>
        <v>0</v>
      </c>
      <c r="K581" s="221" t="s">
        <v>167</v>
      </c>
      <c r="L581" s="45"/>
      <c r="M581" s="226" t="s">
        <v>1</v>
      </c>
      <c r="N581" s="227" t="s">
        <v>38</v>
      </c>
      <c r="O581" s="92"/>
      <c r="P581" s="228">
        <f>O581*H581</f>
        <v>0</v>
      </c>
      <c r="Q581" s="228">
        <v>0</v>
      </c>
      <c r="R581" s="228">
        <f>Q581*H581</f>
        <v>0</v>
      </c>
      <c r="S581" s="228">
        <v>1.95</v>
      </c>
      <c r="T581" s="229">
        <f>S581*H581</f>
        <v>17.308199999999999</v>
      </c>
      <c r="U581" s="39"/>
      <c r="V581" s="39"/>
      <c r="W581" s="39"/>
      <c r="X581" s="39"/>
      <c r="Y581" s="39"/>
      <c r="Z581" s="39"/>
      <c r="AA581" s="39"/>
      <c r="AB581" s="39"/>
      <c r="AC581" s="39"/>
      <c r="AD581" s="39"/>
      <c r="AE581" s="39"/>
      <c r="AR581" s="230" t="s">
        <v>168</v>
      </c>
      <c r="AT581" s="230" t="s">
        <v>163</v>
      </c>
      <c r="AU581" s="230" t="s">
        <v>83</v>
      </c>
      <c r="AY581" s="18" t="s">
        <v>160</v>
      </c>
      <c r="BE581" s="231">
        <f>IF(N581="základní",J581,0)</f>
        <v>0</v>
      </c>
      <c r="BF581" s="231">
        <f>IF(N581="snížená",J581,0)</f>
        <v>0</v>
      </c>
      <c r="BG581" s="231">
        <f>IF(N581="zákl. přenesená",J581,0)</f>
        <v>0</v>
      </c>
      <c r="BH581" s="231">
        <f>IF(N581="sníž. přenesená",J581,0)</f>
        <v>0</v>
      </c>
      <c r="BI581" s="231">
        <f>IF(N581="nulová",J581,0)</f>
        <v>0</v>
      </c>
      <c r="BJ581" s="18" t="s">
        <v>81</v>
      </c>
      <c r="BK581" s="231">
        <f>ROUND(I581*H581,2)</f>
        <v>0</v>
      </c>
      <c r="BL581" s="18" t="s">
        <v>168</v>
      </c>
      <c r="BM581" s="230" t="s">
        <v>661</v>
      </c>
    </row>
    <row r="582" s="2" customFormat="1">
      <c r="A582" s="39"/>
      <c r="B582" s="40"/>
      <c r="C582" s="41"/>
      <c r="D582" s="232" t="s">
        <v>170</v>
      </c>
      <c r="E582" s="41"/>
      <c r="F582" s="233" t="s">
        <v>662</v>
      </c>
      <c r="G582" s="41"/>
      <c r="H582" s="41"/>
      <c r="I582" s="234"/>
      <c r="J582" s="41"/>
      <c r="K582" s="41"/>
      <c r="L582" s="45"/>
      <c r="M582" s="235"/>
      <c r="N582" s="236"/>
      <c r="O582" s="92"/>
      <c r="P582" s="92"/>
      <c r="Q582" s="92"/>
      <c r="R582" s="92"/>
      <c r="S582" s="92"/>
      <c r="T582" s="93"/>
      <c r="U582" s="39"/>
      <c r="V582" s="39"/>
      <c r="W582" s="39"/>
      <c r="X582" s="39"/>
      <c r="Y582" s="39"/>
      <c r="Z582" s="39"/>
      <c r="AA582" s="39"/>
      <c r="AB582" s="39"/>
      <c r="AC582" s="39"/>
      <c r="AD582" s="39"/>
      <c r="AE582" s="39"/>
      <c r="AT582" s="18" t="s">
        <v>170</v>
      </c>
      <c r="AU582" s="18" t="s">
        <v>83</v>
      </c>
    </row>
    <row r="583" s="13" customFormat="1">
      <c r="A583" s="13"/>
      <c r="B583" s="237"/>
      <c r="C583" s="238"/>
      <c r="D583" s="232" t="s">
        <v>172</v>
      </c>
      <c r="E583" s="239" t="s">
        <v>1</v>
      </c>
      <c r="F583" s="240" t="s">
        <v>173</v>
      </c>
      <c r="G583" s="238"/>
      <c r="H583" s="239" t="s">
        <v>1</v>
      </c>
      <c r="I583" s="241"/>
      <c r="J583" s="238"/>
      <c r="K583" s="238"/>
      <c r="L583" s="242"/>
      <c r="M583" s="243"/>
      <c r="N583" s="244"/>
      <c r="O583" s="244"/>
      <c r="P583" s="244"/>
      <c r="Q583" s="244"/>
      <c r="R583" s="244"/>
      <c r="S583" s="244"/>
      <c r="T583" s="245"/>
      <c r="U583" s="13"/>
      <c r="V583" s="13"/>
      <c r="W583" s="13"/>
      <c r="X583" s="13"/>
      <c r="Y583" s="13"/>
      <c r="Z583" s="13"/>
      <c r="AA583" s="13"/>
      <c r="AB583" s="13"/>
      <c r="AC583" s="13"/>
      <c r="AD583" s="13"/>
      <c r="AE583" s="13"/>
      <c r="AT583" s="246" t="s">
        <v>172</v>
      </c>
      <c r="AU583" s="246" t="s">
        <v>83</v>
      </c>
      <c r="AV583" s="13" t="s">
        <v>81</v>
      </c>
      <c r="AW583" s="13" t="s">
        <v>30</v>
      </c>
      <c r="AX583" s="13" t="s">
        <v>73</v>
      </c>
      <c r="AY583" s="246" t="s">
        <v>160</v>
      </c>
    </row>
    <row r="584" s="14" customFormat="1">
      <c r="A584" s="14"/>
      <c r="B584" s="247"/>
      <c r="C584" s="248"/>
      <c r="D584" s="232" t="s">
        <v>172</v>
      </c>
      <c r="E584" s="249" t="s">
        <v>1</v>
      </c>
      <c r="F584" s="250" t="s">
        <v>663</v>
      </c>
      <c r="G584" s="248"/>
      <c r="H584" s="251">
        <v>5.9269999999999996</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172</v>
      </c>
      <c r="AU584" s="257" t="s">
        <v>83</v>
      </c>
      <c r="AV584" s="14" t="s">
        <v>83</v>
      </c>
      <c r="AW584" s="14" t="s">
        <v>30</v>
      </c>
      <c r="AX584" s="14" t="s">
        <v>73</v>
      </c>
      <c r="AY584" s="257" t="s">
        <v>160</v>
      </c>
    </row>
    <row r="585" s="13" customFormat="1">
      <c r="A585" s="13"/>
      <c r="B585" s="237"/>
      <c r="C585" s="238"/>
      <c r="D585" s="232" t="s">
        <v>172</v>
      </c>
      <c r="E585" s="239" t="s">
        <v>1</v>
      </c>
      <c r="F585" s="240" t="s">
        <v>178</v>
      </c>
      <c r="G585" s="238"/>
      <c r="H585" s="239" t="s">
        <v>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172</v>
      </c>
      <c r="AU585" s="246" t="s">
        <v>83</v>
      </c>
      <c r="AV585" s="13" t="s">
        <v>81</v>
      </c>
      <c r="AW585" s="13" t="s">
        <v>30</v>
      </c>
      <c r="AX585" s="13" t="s">
        <v>73</v>
      </c>
      <c r="AY585" s="246" t="s">
        <v>160</v>
      </c>
    </row>
    <row r="586" s="14" customFormat="1">
      <c r="A586" s="14"/>
      <c r="B586" s="247"/>
      <c r="C586" s="248"/>
      <c r="D586" s="232" t="s">
        <v>172</v>
      </c>
      <c r="E586" s="249" t="s">
        <v>1</v>
      </c>
      <c r="F586" s="250" t="s">
        <v>664</v>
      </c>
      <c r="G586" s="248"/>
      <c r="H586" s="251">
        <v>1.4970000000000001</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172</v>
      </c>
      <c r="AU586" s="257" t="s">
        <v>83</v>
      </c>
      <c r="AV586" s="14" t="s">
        <v>83</v>
      </c>
      <c r="AW586" s="14" t="s">
        <v>30</v>
      </c>
      <c r="AX586" s="14" t="s">
        <v>73</v>
      </c>
      <c r="AY586" s="257" t="s">
        <v>160</v>
      </c>
    </row>
    <row r="587" s="14" customFormat="1">
      <c r="A587" s="14"/>
      <c r="B587" s="247"/>
      <c r="C587" s="248"/>
      <c r="D587" s="232" t="s">
        <v>172</v>
      </c>
      <c r="E587" s="249" t="s">
        <v>1</v>
      </c>
      <c r="F587" s="250" t="s">
        <v>665</v>
      </c>
      <c r="G587" s="248"/>
      <c r="H587" s="251">
        <v>1.452</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172</v>
      </c>
      <c r="AU587" s="257" t="s">
        <v>83</v>
      </c>
      <c r="AV587" s="14" t="s">
        <v>83</v>
      </c>
      <c r="AW587" s="14" t="s">
        <v>30</v>
      </c>
      <c r="AX587" s="14" t="s">
        <v>73</v>
      </c>
      <c r="AY587" s="257" t="s">
        <v>160</v>
      </c>
    </row>
    <row r="588" s="16" customFormat="1">
      <c r="A588" s="16"/>
      <c r="B588" s="269"/>
      <c r="C588" s="270"/>
      <c r="D588" s="232" t="s">
        <v>172</v>
      </c>
      <c r="E588" s="271" t="s">
        <v>1</v>
      </c>
      <c r="F588" s="272" t="s">
        <v>182</v>
      </c>
      <c r="G588" s="270"/>
      <c r="H588" s="273">
        <v>8.8759999999999994</v>
      </c>
      <c r="I588" s="274"/>
      <c r="J588" s="270"/>
      <c r="K588" s="270"/>
      <c r="L588" s="275"/>
      <c r="M588" s="276"/>
      <c r="N588" s="277"/>
      <c r="O588" s="277"/>
      <c r="P588" s="277"/>
      <c r="Q588" s="277"/>
      <c r="R588" s="277"/>
      <c r="S588" s="277"/>
      <c r="T588" s="278"/>
      <c r="U588" s="16"/>
      <c r="V588" s="16"/>
      <c r="W588" s="16"/>
      <c r="X588" s="16"/>
      <c r="Y588" s="16"/>
      <c r="Z588" s="16"/>
      <c r="AA588" s="16"/>
      <c r="AB588" s="16"/>
      <c r="AC588" s="16"/>
      <c r="AD588" s="16"/>
      <c r="AE588" s="16"/>
      <c r="AT588" s="279" t="s">
        <v>172</v>
      </c>
      <c r="AU588" s="279" t="s">
        <v>83</v>
      </c>
      <c r="AV588" s="16" t="s">
        <v>168</v>
      </c>
      <c r="AW588" s="16" t="s">
        <v>30</v>
      </c>
      <c r="AX588" s="16" t="s">
        <v>81</v>
      </c>
      <c r="AY588" s="279" t="s">
        <v>160</v>
      </c>
    </row>
    <row r="589" s="2" customFormat="1" ht="24.15" customHeight="1">
      <c r="A589" s="39"/>
      <c r="B589" s="40"/>
      <c r="C589" s="219" t="s">
        <v>666</v>
      </c>
      <c r="D589" s="219" t="s">
        <v>163</v>
      </c>
      <c r="E589" s="220" t="s">
        <v>667</v>
      </c>
      <c r="F589" s="221" t="s">
        <v>668</v>
      </c>
      <c r="G589" s="222" t="s">
        <v>262</v>
      </c>
      <c r="H589" s="223">
        <v>1.175</v>
      </c>
      <c r="I589" s="224"/>
      <c r="J589" s="225">
        <f>ROUND(I589*H589,2)</f>
        <v>0</v>
      </c>
      <c r="K589" s="221" t="s">
        <v>167</v>
      </c>
      <c r="L589" s="45"/>
      <c r="M589" s="226" t="s">
        <v>1</v>
      </c>
      <c r="N589" s="227" t="s">
        <v>38</v>
      </c>
      <c r="O589" s="92"/>
      <c r="P589" s="228">
        <f>O589*H589</f>
        <v>0</v>
      </c>
      <c r="Q589" s="228">
        <v>0</v>
      </c>
      <c r="R589" s="228">
        <f>Q589*H589</f>
        <v>0</v>
      </c>
      <c r="S589" s="228">
        <v>1.95</v>
      </c>
      <c r="T589" s="229">
        <f>S589*H589</f>
        <v>2.2912500000000002</v>
      </c>
      <c r="U589" s="39"/>
      <c r="V589" s="39"/>
      <c r="W589" s="39"/>
      <c r="X589" s="39"/>
      <c r="Y589" s="39"/>
      <c r="Z589" s="39"/>
      <c r="AA589" s="39"/>
      <c r="AB589" s="39"/>
      <c r="AC589" s="39"/>
      <c r="AD589" s="39"/>
      <c r="AE589" s="39"/>
      <c r="AR589" s="230" t="s">
        <v>168</v>
      </c>
      <c r="AT589" s="230" t="s">
        <v>163</v>
      </c>
      <c r="AU589" s="230" t="s">
        <v>83</v>
      </c>
      <c r="AY589" s="18" t="s">
        <v>160</v>
      </c>
      <c r="BE589" s="231">
        <f>IF(N589="základní",J589,0)</f>
        <v>0</v>
      </c>
      <c r="BF589" s="231">
        <f>IF(N589="snížená",J589,0)</f>
        <v>0</v>
      </c>
      <c r="BG589" s="231">
        <f>IF(N589="zákl. přenesená",J589,0)</f>
        <v>0</v>
      </c>
      <c r="BH589" s="231">
        <f>IF(N589="sníž. přenesená",J589,0)</f>
        <v>0</v>
      </c>
      <c r="BI589" s="231">
        <f>IF(N589="nulová",J589,0)</f>
        <v>0</v>
      </c>
      <c r="BJ589" s="18" t="s">
        <v>81</v>
      </c>
      <c r="BK589" s="231">
        <f>ROUND(I589*H589,2)</f>
        <v>0</v>
      </c>
      <c r="BL589" s="18" t="s">
        <v>168</v>
      </c>
      <c r="BM589" s="230" t="s">
        <v>669</v>
      </c>
    </row>
    <row r="590" s="2" customFormat="1">
      <c r="A590" s="39"/>
      <c r="B590" s="40"/>
      <c r="C590" s="41"/>
      <c r="D590" s="232" t="s">
        <v>170</v>
      </c>
      <c r="E590" s="41"/>
      <c r="F590" s="233" t="s">
        <v>670</v>
      </c>
      <c r="G590" s="41"/>
      <c r="H590" s="41"/>
      <c r="I590" s="234"/>
      <c r="J590" s="41"/>
      <c r="K590" s="41"/>
      <c r="L590" s="45"/>
      <c r="M590" s="235"/>
      <c r="N590" s="236"/>
      <c r="O590" s="92"/>
      <c r="P590" s="92"/>
      <c r="Q590" s="92"/>
      <c r="R590" s="92"/>
      <c r="S590" s="92"/>
      <c r="T590" s="93"/>
      <c r="U590" s="39"/>
      <c r="V590" s="39"/>
      <c r="W590" s="39"/>
      <c r="X590" s="39"/>
      <c r="Y590" s="39"/>
      <c r="Z590" s="39"/>
      <c r="AA590" s="39"/>
      <c r="AB590" s="39"/>
      <c r="AC590" s="39"/>
      <c r="AD590" s="39"/>
      <c r="AE590" s="39"/>
      <c r="AT590" s="18" t="s">
        <v>170</v>
      </c>
      <c r="AU590" s="18" t="s">
        <v>83</v>
      </c>
    </row>
    <row r="591" s="13" customFormat="1">
      <c r="A591" s="13"/>
      <c r="B591" s="237"/>
      <c r="C591" s="238"/>
      <c r="D591" s="232" t="s">
        <v>172</v>
      </c>
      <c r="E591" s="239" t="s">
        <v>1</v>
      </c>
      <c r="F591" s="240" t="s">
        <v>173</v>
      </c>
      <c r="G591" s="238"/>
      <c r="H591" s="239" t="s">
        <v>1</v>
      </c>
      <c r="I591" s="241"/>
      <c r="J591" s="238"/>
      <c r="K591" s="238"/>
      <c r="L591" s="242"/>
      <c r="M591" s="243"/>
      <c r="N591" s="244"/>
      <c r="O591" s="244"/>
      <c r="P591" s="244"/>
      <c r="Q591" s="244"/>
      <c r="R591" s="244"/>
      <c r="S591" s="244"/>
      <c r="T591" s="245"/>
      <c r="U591" s="13"/>
      <c r="V591" s="13"/>
      <c r="W591" s="13"/>
      <c r="X591" s="13"/>
      <c r="Y591" s="13"/>
      <c r="Z591" s="13"/>
      <c r="AA591" s="13"/>
      <c r="AB591" s="13"/>
      <c r="AC591" s="13"/>
      <c r="AD591" s="13"/>
      <c r="AE591" s="13"/>
      <c r="AT591" s="246" t="s">
        <v>172</v>
      </c>
      <c r="AU591" s="246" t="s">
        <v>83</v>
      </c>
      <c r="AV591" s="13" t="s">
        <v>81</v>
      </c>
      <c r="AW591" s="13" t="s">
        <v>30</v>
      </c>
      <c r="AX591" s="13" t="s">
        <v>73</v>
      </c>
      <c r="AY591" s="246" t="s">
        <v>160</v>
      </c>
    </row>
    <row r="592" s="13" customFormat="1">
      <c r="A592" s="13"/>
      <c r="B592" s="237"/>
      <c r="C592" s="238"/>
      <c r="D592" s="232" t="s">
        <v>172</v>
      </c>
      <c r="E592" s="239" t="s">
        <v>1</v>
      </c>
      <c r="F592" s="240" t="s">
        <v>671</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172</v>
      </c>
      <c r="AU592" s="246" t="s">
        <v>83</v>
      </c>
      <c r="AV592" s="13" t="s">
        <v>81</v>
      </c>
      <c r="AW592" s="13" t="s">
        <v>30</v>
      </c>
      <c r="AX592" s="13" t="s">
        <v>73</v>
      </c>
      <c r="AY592" s="246" t="s">
        <v>160</v>
      </c>
    </row>
    <row r="593" s="14" customFormat="1">
      <c r="A593" s="14"/>
      <c r="B593" s="247"/>
      <c r="C593" s="248"/>
      <c r="D593" s="232" t="s">
        <v>172</v>
      </c>
      <c r="E593" s="249" t="s">
        <v>1</v>
      </c>
      <c r="F593" s="250" t="s">
        <v>672</v>
      </c>
      <c r="G593" s="248"/>
      <c r="H593" s="251">
        <v>0.73499999999999999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172</v>
      </c>
      <c r="AU593" s="257" t="s">
        <v>83</v>
      </c>
      <c r="AV593" s="14" t="s">
        <v>83</v>
      </c>
      <c r="AW593" s="14" t="s">
        <v>30</v>
      </c>
      <c r="AX593" s="14" t="s">
        <v>73</v>
      </c>
      <c r="AY593" s="257" t="s">
        <v>160</v>
      </c>
    </row>
    <row r="594" s="13" customFormat="1">
      <c r="A594" s="13"/>
      <c r="B594" s="237"/>
      <c r="C594" s="238"/>
      <c r="D594" s="232" t="s">
        <v>172</v>
      </c>
      <c r="E594" s="239" t="s">
        <v>1</v>
      </c>
      <c r="F594" s="240" t="s">
        <v>178</v>
      </c>
      <c r="G594" s="238"/>
      <c r="H594" s="239" t="s">
        <v>1</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172</v>
      </c>
      <c r="AU594" s="246" t="s">
        <v>83</v>
      </c>
      <c r="AV594" s="13" t="s">
        <v>81</v>
      </c>
      <c r="AW594" s="13" t="s">
        <v>30</v>
      </c>
      <c r="AX594" s="13" t="s">
        <v>73</v>
      </c>
      <c r="AY594" s="246" t="s">
        <v>160</v>
      </c>
    </row>
    <row r="595" s="14" customFormat="1">
      <c r="A595" s="14"/>
      <c r="B595" s="247"/>
      <c r="C595" s="248"/>
      <c r="D595" s="232" t="s">
        <v>172</v>
      </c>
      <c r="E595" s="249" t="s">
        <v>1</v>
      </c>
      <c r="F595" s="250" t="s">
        <v>673</v>
      </c>
      <c r="G595" s="248"/>
      <c r="H595" s="251">
        <v>0.44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172</v>
      </c>
      <c r="AU595" s="257" t="s">
        <v>83</v>
      </c>
      <c r="AV595" s="14" t="s">
        <v>83</v>
      </c>
      <c r="AW595" s="14" t="s">
        <v>30</v>
      </c>
      <c r="AX595" s="14" t="s">
        <v>73</v>
      </c>
      <c r="AY595" s="257" t="s">
        <v>160</v>
      </c>
    </row>
    <row r="596" s="16" customFormat="1">
      <c r="A596" s="16"/>
      <c r="B596" s="269"/>
      <c r="C596" s="270"/>
      <c r="D596" s="232" t="s">
        <v>172</v>
      </c>
      <c r="E596" s="271" t="s">
        <v>1</v>
      </c>
      <c r="F596" s="272" t="s">
        <v>182</v>
      </c>
      <c r="G596" s="270"/>
      <c r="H596" s="273">
        <v>1.175</v>
      </c>
      <c r="I596" s="274"/>
      <c r="J596" s="270"/>
      <c r="K596" s="270"/>
      <c r="L596" s="275"/>
      <c r="M596" s="276"/>
      <c r="N596" s="277"/>
      <c r="O596" s="277"/>
      <c r="P596" s="277"/>
      <c r="Q596" s="277"/>
      <c r="R596" s="277"/>
      <c r="S596" s="277"/>
      <c r="T596" s="278"/>
      <c r="U596" s="16"/>
      <c r="V596" s="16"/>
      <c r="W596" s="16"/>
      <c r="X596" s="16"/>
      <c r="Y596" s="16"/>
      <c r="Z596" s="16"/>
      <c r="AA596" s="16"/>
      <c r="AB596" s="16"/>
      <c r="AC596" s="16"/>
      <c r="AD596" s="16"/>
      <c r="AE596" s="16"/>
      <c r="AT596" s="279" t="s">
        <v>172</v>
      </c>
      <c r="AU596" s="279" t="s">
        <v>83</v>
      </c>
      <c r="AV596" s="16" t="s">
        <v>168</v>
      </c>
      <c r="AW596" s="16" t="s">
        <v>30</v>
      </c>
      <c r="AX596" s="16" t="s">
        <v>81</v>
      </c>
      <c r="AY596" s="279" t="s">
        <v>160</v>
      </c>
    </row>
    <row r="597" s="2" customFormat="1" ht="24.15" customHeight="1">
      <c r="A597" s="39"/>
      <c r="B597" s="40"/>
      <c r="C597" s="219" t="s">
        <v>674</v>
      </c>
      <c r="D597" s="219" t="s">
        <v>163</v>
      </c>
      <c r="E597" s="220" t="s">
        <v>675</v>
      </c>
      <c r="F597" s="221" t="s">
        <v>676</v>
      </c>
      <c r="G597" s="222" t="s">
        <v>166</v>
      </c>
      <c r="H597" s="223">
        <v>9.4160000000000004</v>
      </c>
      <c r="I597" s="224"/>
      <c r="J597" s="225">
        <f>ROUND(I597*H597,2)</f>
        <v>0</v>
      </c>
      <c r="K597" s="221" t="s">
        <v>167</v>
      </c>
      <c r="L597" s="45"/>
      <c r="M597" s="226" t="s">
        <v>1</v>
      </c>
      <c r="N597" s="227" t="s">
        <v>38</v>
      </c>
      <c r="O597" s="92"/>
      <c r="P597" s="228">
        <f>O597*H597</f>
        <v>0</v>
      </c>
      <c r="Q597" s="228">
        <v>0</v>
      </c>
      <c r="R597" s="228">
        <f>Q597*H597</f>
        <v>0</v>
      </c>
      <c r="S597" s="228">
        <v>0.055</v>
      </c>
      <c r="T597" s="229">
        <f>S597*H597</f>
        <v>0.51788000000000001</v>
      </c>
      <c r="U597" s="39"/>
      <c r="V597" s="39"/>
      <c r="W597" s="39"/>
      <c r="X597" s="39"/>
      <c r="Y597" s="39"/>
      <c r="Z597" s="39"/>
      <c r="AA597" s="39"/>
      <c r="AB597" s="39"/>
      <c r="AC597" s="39"/>
      <c r="AD597" s="39"/>
      <c r="AE597" s="39"/>
      <c r="AR597" s="230" t="s">
        <v>168</v>
      </c>
      <c r="AT597" s="230" t="s">
        <v>163</v>
      </c>
      <c r="AU597" s="230" t="s">
        <v>83</v>
      </c>
      <c r="AY597" s="18" t="s">
        <v>160</v>
      </c>
      <c r="BE597" s="231">
        <f>IF(N597="základní",J597,0)</f>
        <v>0</v>
      </c>
      <c r="BF597" s="231">
        <f>IF(N597="snížená",J597,0)</f>
        <v>0</v>
      </c>
      <c r="BG597" s="231">
        <f>IF(N597="zákl. přenesená",J597,0)</f>
        <v>0</v>
      </c>
      <c r="BH597" s="231">
        <f>IF(N597="sníž. přenesená",J597,0)</f>
        <v>0</v>
      </c>
      <c r="BI597" s="231">
        <f>IF(N597="nulová",J597,0)</f>
        <v>0</v>
      </c>
      <c r="BJ597" s="18" t="s">
        <v>81</v>
      </c>
      <c r="BK597" s="231">
        <f>ROUND(I597*H597,2)</f>
        <v>0</v>
      </c>
      <c r="BL597" s="18" t="s">
        <v>168</v>
      </c>
      <c r="BM597" s="230" t="s">
        <v>677</v>
      </c>
    </row>
    <row r="598" s="2" customFormat="1">
      <c r="A598" s="39"/>
      <c r="B598" s="40"/>
      <c r="C598" s="41"/>
      <c r="D598" s="232" t="s">
        <v>170</v>
      </c>
      <c r="E598" s="41"/>
      <c r="F598" s="233" t="s">
        <v>678</v>
      </c>
      <c r="G598" s="41"/>
      <c r="H598" s="41"/>
      <c r="I598" s="234"/>
      <c r="J598" s="41"/>
      <c r="K598" s="41"/>
      <c r="L598" s="45"/>
      <c r="M598" s="235"/>
      <c r="N598" s="236"/>
      <c r="O598" s="92"/>
      <c r="P598" s="92"/>
      <c r="Q598" s="92"/>
      <c r="R598" s="92"/>
      <c r="S598" s="92"/>
      <c r="T598" s="93"/>
      <c r="U598" s="39"/>
      <c r="V598" s="39"/>
      <c r="W598" s="39"/>
      <c r="X598" s="39"/>
      <c r="Y598" s="39"/>
      <c r="Z598" s="39"/>
      <c r="AA598" s="39"/>
      <c r="AB598" s="39"/>
      <c r="AC598" s="39"/>
      <c r="AD598" s="39"/>
      <c r="AE598" s="39"/>
      <c r="AT598" s="18" t="s">
        <v>170</v>
      </c>
      <c r="AU598" s="18" t="s">
        <v>83</v>
      </c>
    </row>
    <row r="599" s="13" customFormat="1">
      <c r="A599" s="13"/>
      <c r="B599" s="237"/>
      <c r="C599" s="238"/>
      <c r="D599" s="232" t="s">
        <v>172</v>
      </c>
      <c r="E599" s="239" t="s">
        <v>1</v>
      </c>
      <c r="F599" s="240" t="s">
        <v>173</v>
      </c>
      <c r="G599" s="238"/>
      <c r="H599" s="239" t="s">
        <v>1</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172</v>
      </c>
      <c r="AU599" s="246" t="s">
        <v>83</v>
      </c>
      <c r="AV599" s="13" t="s">
        <v>81</v>
      </c>
      <c r="AW599" s="13" t="s">
        <v>30</v>
      </c>
      <c r="AX599" s="13" t="s">
        <v>73</v>
      </c>
      <c r="AY599" s="246" t="s">
        <v>160</v>
      </c>
    </row>
    <row r="600" s="13" customFormat="1">
      <c r="A600" s="13"/>
      <c r="B600" s="237"/>
      <c r="C600" s="238"/>
      <c r="D600" s="232" t="s">
        <v>172</v>
      </c>
      <c r="E600" s="239" t="s">
        <v>1</v>
      </c>
      <c r="F600" s="240" t="s">
        <v>671</v>
      </c>
      <c r="G600" s="238"/>
      <c r="H600" s="239" t="s">
        <v>1</v>
      </c>
      <c r="I600" s="241"/>
      <c r="J600" s="238"/>
      <c r="K600" s="238"/>
      <c r="L600" s="242"/>
      <c r="M600" s="243"/>
      <c r="N600" s="244"/>
      <c r="O600" s="244"/>
      <c r="P600" s="244"/>
      <c r="Q600" s="244"/>
      <c r="R600" s="244"/>
      <c r="S600" s="244"/>
      <c r="T600" s="245"/>
      <c r="U600" s="13"/>
      <c r="V600" s="13"/>
      <c r="W600" s="13"/>
      <c r="X600" s="13"/>
      <c r="Y600" s="13"/>
      <c r="Z600" s="13"/>
      <c r="AA600" s="13"/>
      <c r="AB600" s="13"/>
      <c r="AC600" s="13"/>
      <c r="AD600" s="13"/>
      <c r="AE600" s="13"/>
      <c r="AT600" s="246" t="s">
        <v>172</v>
      </c>
      <c r="AU600" s="246" t="s">
        <v>83</v>
      </c>
      <c r="AV600" s="13" t="s">
        <v>81</v>
      </c>
      <c r="AW600" s="13" t="s">
        <v>30</v>
      </c>
      <c r="AX600" s="13" t="s">
        <v>73</v>
      </c>
      <c r="AY600" s="246" t="s">
        <v>160</v>
      </c>
    </row>
    <row r="601" s="14" customFormat="1">
      <c r="A601" s="14"/>
      <c r="B601" s="247"/>
      <c r="C601" s="248"/>
      <c r="D601" s="232" t="s">
        <v>172</v>
      </c>
      <c r="E601" s="249" t="s">
        <v>1</v>
      </c>
      <c r="F601" s="250" t="s">
        <v>679</v>
      </c>
      <c r="G601" s="248"/>
      <c r="H601" s="251">
        <v>5.5439999999999996</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172</v>
      </c>
      <c r="AU601" s="257" t="s">
        <v>83</v>
      </c>
      <c r="AV601" s="14" t="s">
        <v>83</v>
      </c>
      <c r="AW601" s="14" t="s">
        <v>30</v>
      </c>
      <c r="AX601" s="14" t="s">
        <v>73</v>
      </c>
      <c r="AY601" s="257" t="s">
        <v>160</v>
      </c>
    </row>
    <row r="602" s="13" customFormat="1">
      <c r="A602" s="13"/>
      <c r="B602" s="237"/>
      <c r="C602" s="238"/>
      <c r="D602" s="232" t="s">
        <v>172</v>
      </c>
      <c r="E602" s="239" t="s">
        <v>1</v>
      </c>
      <c r="F602" s="240" t="s">
        <v>178</v>
      </c>
      <c r="G602" s="238"/>
      <c r="H602" s="239" t="s">
        <v>1</v>
      </c>
      <c r="I602" s="241"/>
      <c r="J602" s="238"/>
      <c r="K602" s="238"/>
      <c r="L602" s="242"/>
      <c r="M602" s="243"/>
      <c r="N602" s="244"/>
      <c r="O602" s="244"/>
      <c r="P602" s="244"/>
      <c r="Q602" s="244"/>
      <c r="R602" s="244"/>
      <c r="S602" s="244"/>
      <c r="T602" s="245"/>
      <c r="U602" s="13"/>
      <c r="V602" s="13"/>
      <c r="W602" s="13"/>
      <c r="X602" s="13"/>
      <c r="Y602" s="13"/>
      <c r="Z602" s="13"/>
      <c r="AA602" s="13"/>
      <c r="AB602" s="13"/>
      <c r="AC602" s="13"/>
      <c r="AD602" s="13"/>
      <c r="AE602" s="13"/>
      <c r="AT602" s="246" t="s">
        <v>172</v>
      </c>
      <c r="AU602" s="246" t="s">
        <v>83</v>
      </c>
      <c r="AV602" s="13" t="s">
        <v>81</v>
      </c>
      <c r="AW602" s="13" t="s">
        <v>30</v>
      </c>
      <c r="AX602" s="13" t="s">
        <v>73</v>
      </c>
      <c r="AY602" s="246" t="s">
        <v>160</v>
      </c>
    </row>
    <row r="603" s="14" customFormat="1">
      <c r="A603" s="14"/>
      <c r="B603" s="247"/>
      <c r="C603" s="248"/>
      <c r="D603" s="232" t="s">
        <v>172</v>
      </c>
      <c r="E603" s="249" t="s">
        <v>1</v>
      </c>
      <c r="F603" s="250" t="s">
        <v>680</v>
      </c>
      <c r="G603" s="248"/>
      <c r="H603" s="251">
        <v>3.8719999999999999</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172</v>
      </c>
      <c r="AU603" s="257" t="s">
        <v>83</v>
      </c>
      <c r="AV603" s="14" t="s">
        <v>83</v>
      </c>
      <c r="AW603" s="14" t="s">
        <v>30</v>
      </c>
      <c r="AX603" s="14" t="s">
        <v>73</v>
      </c>
      <c r="AY603" s="257" t="s">
        <v>160</v>
      </c>
    </row>
    <row r="604" s="16" customFormat="1">
      <c r="A604" s="16"/>
      <c r="B604" s="269"/>
      <c r="C604" s="270"/>
      <c r="D604" s="232" t="s">
        <v>172</v>
      </c>
      <c r="E604" s="271" t="s">
        <v>1</v>
      </c>
      <c r="F604" s="272" t="s">
        <v>182</v>
      </c>
      <c r="G604" s="270"/>
      <c r="H604" s="273">
        <v>9.4160000000000004</v>
      </c>
      <c r="I604" s="274"/>
      <c r="J604" s="270"/>
      <c r="K604" s="270"/>
      <c r="L604" s="275"/>
      <c r="M604" s="276"/>
      <c r="N604" s="277"/>
      <c r="O604" s="277"/>
      <c r="P604" s="277"/>
      <c r="Q604" s="277"/>
      <c r="R604" s="277"/>
      <c r="S604" s="277"/>
      <c r="T604" s="278"/>
      <c r="U604" s="16"/>
      <c r="V604" s="16"/>
      <c r="W604" s="16"/>
      <c r="X604" s="16"/>
      <c r="Y604" s="16"/>
      <c r="Z604" s="16"/>
      <c r="AA604" s="16"/>
      <c r="AB604" s="16"/>
      <c r="AC604" s="16"/>
      <c r="AD604" s="16"/>
      <c r="AE604" s="16"/>
      <c r="AT604" s="279" t="s">
        <v>172</v>
      </c>
      <c r="AU604" s="279" t="s">
        <v>83</v>
      </c>
      <c r="AV604" s="16" t="s">
        <v>168</v>
      </c>
      <c r="AW604" s="16" t="s">
        <v>30</v>
      </c>
      <c r="AX604" s="16" t="s">
        <v>81</v>
      </c>
      <c r="AY604" s="279" t="s">
        <v>160</v>
      </c>
    </row>
    <row r="605" s="2" customFormat="1" ht="24.15" customHeight="1">
      <c r="A605" s="39"/>
      <c r="B605" s="40"/>
      <c r="C605" s="219" t="s">
        <v>681</v>
      </c>
      <c r="D605" s="219" t="s">
        <v>163</v>
      </c>
      <c r="E605" s="220" t="s">
        <v>682</v>
      </c>
      <c r="F605" s="221" t="s">
        <v>683</v>
      </c>
      <c r="G605" s="222" t="s">
        <v>185</v>
      </c>
      <c r="H605" s="223">
        <v>9</v>
      </c>
      <c r="I605" s="224"/>
      <c r="J605" s="225">
        <f>ROUND(I605*H605,2)</f>
        <v>0</v>
      </c>
      <c r="K605" s="221" t="s">
        <v>167</v>
      </c>
      <c r="L605" s="45"/>
      <c r="M605" s="226" t="s">
        <v>1</v>
      </c>
      <c r="N605" s="227" t="s">
        <v>38</v>
      </c>
      <c r="O605" s="92"/>
      <c r="P605" s="228">
        <f>O605*H605</f>
        <v>0</v>
      </c>
      <c r="Q605" s="228">
        <v>0</v>
      </c>
      <c r="R605" s="228">
        <f>Q605*H605</f>
        <v>0</v>
      </c>
      <c r="S605" s="228">
        <v>0.031</v>
      </c>
      <c r="T605" s="229">
        <f>S605*H605</f>
        <v>0.27900000000000003</v>
      </c>
      <c r="U605" s="39"/>
      <c r="V605" s="39"/>
      <c r="W605" s="39"/>
      <c r="X605" s="39"/>
      <c r="Y605" s="39"/>
      <c r="Z605" s="39"/>
      <c r="AA605" s="39"/>
      <c r="AB605" s="39"/>
      <c r="AC605" s="39"/>
      <c r="AD605" s="39"/>
      <c r="AE605" s="39"/>
      <c r="AR605" s="230" t="s">
        <v>168</v>
      </c>
      <c r="AT605" s="230" t="s">
        <v>163</v>
      </c>
      <c r="AU605" s="230" t="s">
        <v>83</v>
      </c>
      <c r="AY605" s="18" t="s">
        <v>160</v>
      </c>
      <c r="BE605" s="231">
        <f>IF(N605="základní",J605,0)</f>
        <v>0</v>
      </c>
      <c r="BF605" s="231">
        <f>IF(N605="snížená",J605,0)</f>
        <v>0</v>
      </c>
      <c r="BG605" s="231">
        <f>IF(N605="zákl. přenesená",J605,0)</f>
        <v>0</v>
      </c>
      <c r="BH605" s="231">
        <f>IF(N605="sníž. přenesená",J605,0)</f>
        <v>0</v>
      </c>
      <c r="BI605" s="231">
        <f>IF(N605="nulová",J605,0)</f>
        <v>0</v>
      </c>
      <c r="BJ605" s="18" t="s">
        <v>81</v>
      </c>
      <c r="BK605" s="231">
        <f>ROUND(I605*H605,2)</f>
        <v>0</v>
      </c>
      <c r="BL605" s="18" t="s">
        <v>168</v>
      </c>
      <c r="BM605" s="230" t="s">
        <v>684</v>
      </c>
    </row>
    <row r="606" s="2" customFormat="1">
      <c r="A606" s="39"/>
      <c r="B606" s="40"/>
      <c r="C606" s="41"/>
      <c r="D606" s="232" t="s">
        <v>170</v>
      </c>
      <c r="E606" s="41"/>
      <c r="F606" s="233" t="s">
        <v>685</v>
      </c>
      <c r="G606" s="41"/>
      <c r="H606" s="41"/>
      <c r="I606" s="234"/>
      <c r="J606" s="41"/>
      <c r="K606" s="41"/>
      <c r="L606" s="45"/>
      <c r="M606" s="235"/>
      <c r="N606" s="236"/>
      <c r="O606" s="92"/>
      <c r="P606" s="92"/>
      <c r="Q606" s="92"/>
      <c r="R606" s="92"/>
      <c r="S606" s="92"/>
      <c r="T606" s="93"/>
      <c r="U606" s="39"/>
      <c r="V606" s="39"/>
      <c r="W606" s="39"/>
      <c r="X606" s="39"/>
      <c r="Y606" s="39"/>
      <c r="Z606" s="39"/>
      <c r="AA606" s="39"/>
      <c r="AB606" s="39"/>
      <c r="AC606" s="39"/>
      <c r="AD606" s="39"/>
      <c r="AE606" s="39"/>
      <c r="AT606" s="18" t="s">
        <v>170</v>
      </c>
      <c r="AU606" s="18" t="s">
        <v>83</v>
      </c>
    </row>
    <row r="607" s="13" customFormat="1">
      <c r="A607" s="13"/>
      <c r="B607" s="237"/>
      <c r="C607" s="238"/>
      <c r="D607" s="232" t="s">
        <v>172</v>
      </c>
      <c r="E607" s="239" t="s">
        <v>1</v>
      </c>
      <c r="F607" s="240" t="s">
        <v>686</v>
      </c>
      <c r="G607" s="238"/>
      <c r="H607" s="239" t="s">
        <v>1</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172</v>
      </c>
      <c r="AU607" s="246" t="s">
        <v>83</v>
      </c>
      <c r="AV607" s="13" t="s">
        <v>81</v>
      </c>
      <c r="AW607" s="13" t="s">
        <v>30</v>
      </c>
      <c r="AX607" s="13" t="s">
        <v>73</v>
      </c>
      <c r="AY607" s="246" t="s">
        <v>160</v>
      </c>
    </row>
    <row r="608" s="14" customFormat="1">
      <c r="A608" s="14"/>
      <c r="B608" s="247"/>
      <c r="C608" s="248"/>
      <c r="D608" s="232" t="s">
        <v>172</v>
      </c>
      <c r="E608" s="249" t="s">
        <v>1</v>
      </c>
      <c r="F608" s="250" t="s">
        <v>83</v>
      </c>
      <c r="G608" s="248"/>
      <c r="H608" s="251">
        <v>2</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172</v>
      </c>
      <c r="AU608" s="257" t="s">
        <v>83</v>
      </c>
      <c r="AV608" s="14" t="s">
        <v>83</v>
      </c>
      <c r="AW608" s="14" t="s">
        <v>30</v>
      </c>
      <c r="AX608" s="14" t="s">
        <v>73</v>
      </c>
      <c r="AY608" s="257" t="s">
        <v>160</v>
      </c>
    </row>
    <row r="609" s="13" customFormat="1">
      <c r="A609" s="13"/>
      <c r="B609" s="237"/>
      <c r="C609" s="238"/>
      <c r="D609" s="232" t="s">
        <v>172</v>
      </c>
      <c r="E609" s="239" t="s">
        <v>1</v>
      </c>
      <c r="F609" s="240" t="s">
        <v>230</v>
      </c>
      <c r="G609" s="238"/>
      <c r="H609" s="239" t="s">
        <v>1</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172</v>
      </c>
      <c r="AU609" s="246" t="s">
        <v>83</v>
      </c>
      <c r="AV609" s="13" t="s">
        <v>81</v>
      </c>
      <c r="AW609" s="13" t="s">
        <v>30</v>
      </c>
      <c r="AX609" s="13" t="s">
        <v>73</v>
      </c>
      <c r="AY609" s="246" t="s">
        <v>160</v>
      </c>
    </row>
    <row r="610" s="14" customFormat="1">
      <c r="A610" s="14"/>
      <c r="B610" s="247"/>
      <c r="C610" s="248"/>
      <c r="D610" s="232" t="s">
        <v>172</v>
      </c>
      <c r="E610" s="249" t="s">
        <v>1</v>
      </c>
      <c r="F610" s="250" t="s">
        <v>83</v>
      </c>
      <c r="G610" s="248"/>
      <c r="H610" s="251">
        <v>2</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172</v>
      </c>
      <c r="AU610" s="257" t="s">
        <v>83</v>
      </c>
      <c r="AV610" s="14" t="s">
        <v>83</v>
      </c>
      <c r="AW610" s="14" t="s">
        <v>30</v>
      </c>
      <c r="AX610" s="14" t="s">
        <v>73</v>
      </c>
      <c r="AY610" s="257" t="s">
        <v>160</v>
      </c>
    </row>
    <row r="611" s="13" customFormat="1">
      <c r="A611" s="13"/>
      <c r="B611" s="237"/>
      <c r="C611" s="238"/>
      <c r="D611" s="232" t="s">
        <v>172</v>
      </c>
      <c r="E611" s="239" t="s">
        <v>1</v>
      </c>
      <c r="F611" s="240" t="s">
        <v>687</v>
      </c>
      <c r="G611" s="238"/>
      <c r="H611" s="239" t="s">
        <v>1</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172</v>
      </c>
      <c r="AU611" s="246" t="s">
        <v>83</v>
      </c>
      <c r="AV611" s="13" t="s">
        <v>81</v>
      </c>
      <c r="AW611" s="13" t="s">
        <v>30</v>
      </c>
      <c r="AX611" s="13" t="s">
        <v>73</v>
      </c>
      <c r="AY611" s="246" t="s">
        <v>160</v>
      </c>
    </row>
    <row r="612" s="14" customFormat="1">
      <c r="A612" s="14"/>
      <c r="B612" s="247"/>
      <c r="C612" s="248"/>
      <c r="D612" s="232" t="s">
        <v>172</v>
      </c>
      <c r="E612" s="249" t="s">
        <v>1</v>
      </c>
      <c r="F612" s="250" t="s">
        <v>83</v>
      </c>
      <c r="G612" s="248"/>
      <c r="H612" s="251">
        <v>2</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172</v>
      </c>
      <c r="AU612" s="257" t="s">
        <v>83</v>
      </c>
      <c r="AV612" s="14" t="s">
        <v>83</v>
      </c>
      <c r="AW612" s="14" t="s">
        <v>30</v>
      </c>
      <c r="AX612" s="14" t="s">
        <v>73</v>
      </c>
      <c r="AY612" s="257" t="s">
        <v>160</v>
      </c>
    </row>
    <row r="613" s="13" customFormat="1">
      <c r="A613" s="13"/>
      <c r="B613" s="237"/>
      <c r="C613" s="238"/>
      <c r="D613" s="232" t="s">
        <v>172</v>
      </c>
      <c r="E613" s="239" t="s">
        <v>1</v>
      </c>
      <c r="F613" s="240" t="s">
        <v>688</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172</v>
      </c>
      <c r="AU613" s="246" t="s">
        <v>83</v>
      </c>
      <c r="AV613" s="13" t="s">
        <v>81</v>
      </c>
      <c r="AW613" s="13" t="s">
        <v>30</v>
      </c>
      <c r="AX613" s="13" t="s">
        <v>73</v>
      </c>
      <c r="AY613" s="246" t="s">
        <v>160</v>
      </c>
    </row>
    <row r="614" s="14" customFormat="1">
      <c r="A614" s="14"/>
      <c r="B614" s="247"/>
      <c r="C614" s="248"/>
      <c r="D614" s="232" t="s">
        <v>172</v>
      </c>
      <c r="E614" s="249" t="s">
        <v>1</v>
      </c>
      <c r="F614" s="250" t="s">
        <v>83</v>
      </c>
      <c r="G614" s="248"/>
      <c r="H614" s="251">
        <v>2</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172</v>
      </c>
      <c r="AU614" s="257" t="s">
        <v>83</v>
      </c>
      <c r="AV614" s="14" t="s">
        <v>83</v>
      </c>
      <c r="AW614" s="14" t="s">
        <v>30</v>
      </c>
      <c r="AX614" s="14" t="s">
        <v>73</v>
      </c>
      <c r="AY614" s="257" t="s">
        <v>160</v>
      </c>
    </row>
    <row r="615" s="13" customFormat="1">
      <c r="A615" s="13"/>
      <c r="B615" s="237"/>
      <c r="C615" s="238"/>
      <c r="D615" s="232" t="s">
        <v>172</v>
      </c>
      <c r="E615" s="239" t="s">
        <v>1</v>
      </c>
      <c r="F615" s="240" t="s">
        <v>689</v>
      </c>
      <c r="G615" s="238"/>
      <c r="H615" s="239" t="s">
        <v>1</v>
      </c>
      <c r="I615" s="241"/>
      <c r="J615" s="238"/>
      <c r="K615" s="238"/>
      <c r="L615" s="242"/>
      <c r="M615" s="243"/>
      <c r="N615" s="244"/>
      <c r="O615" s="244"/>
      <c r="P615" s="244"/>
      <c r="Q615" s="244"/>
      <c r="R615" s="244"/>
      <c r="S615" s="244"/>
      <c r="T615" s="245"/>
      <c r="U615" s="13"/>
      <c r="V615" s="13"/>
      <c r="W615" s="13"/>
      <c r="X615" s="13"/>
      <c r="Y615" s="13"/>
      <c r="Z615" s="13"/>
      <c r="AA615" s="13"/>
      <c r="AB615" s="13"/>
      <c r="AC615" s="13"/>
      <c r="AD615" s="13"/>
      <c r="AE615" s="13"/>
      <c r="AT615" s="246" t="s">
        <v>172</v>
      </c>
      <c r="AU615" s="246" t="s">
        <v>83</v>
      </c>
      <c r="AV615" s="13" t="s">
        <v>81</v>
      </c>
      <c r="AW615" s="13" t="s">
        <v>30</v>
      </c>
      <c r="AX615" s="13" t="s">
        <v>73</v>
      </c>
      <c r="AY615" s="246" t="s">
        <v>160</v>
      </c>
    </row>
    <row r="616" s="14" customFormat="1">
      <c r="A616" s="14"/>
      <c r="B616" s="247"/>
      <c r="C616" s="248"/>
      <c r="D616" s="232" t="s">
        <v>172</v>
      </c>
      <c r="E616" s="249" t="s">
        <v>1</v>
      </c>
      <c r="F616" s="250" t="s">
        <v>81</v>
      </c>
      <c r="G616" s="248"/>
      <c r="H616" s="251">
        <v>1</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172</v>
      </c>
      <c r="AU616" s="257" t="s">
        <v>83</v>
      </c>
      <c r="AV616" s="14" t="s">
        <v>83</v>
      </c>
      <c r="AW616" s="14" t="s">
        <v>30</v>
      </c>
      <c r="AX616" s="14" t="s">
        <v>73</v>
      </c>
      <c r="AY616" s="257" t="s">
        <v>160</v>
      </c>
    </row>
    <row r="617" s="16" customFormat="1">
      <c r="A617" s="16"/>
      <c r="B617" s="269"/>
      <c r="C617" s="270"/>
      <c r="D617" s="232" t="s">
        <v>172</v>
      </c>
      <c r="E617" s="271" t="s">
        <v>1</v>
      </c>
      <c r="F617" s="272" t="s">
        <v>182</v>
      </c>
      <c r="G617" s="270"/>
      <c r="H617" s="273">
        <v>9</v>
      </c>
      <c r="I617" s="274"/>
      <c r="J617" s="270"/>
      <c r="K617" s="270"/>
      <c r="L617" s="275"/>
      <c r="M617" s="276"/>
      <c r="N617" s="277"/>
      <c r="O617" s="277"/>
      <c r="P617" s="277"/>
      <c r="Q617" s="277"/>
      <c r="R617" s="277"/>
      <c r="S617" s="277"/>
      <c r="T617" s="278"/>
      <c r="U617" s="16"/>
      <c r="V617" s="16"/>
      <c r="W617" s="16"/>
      <c r="X617" s="16"/>
      <c r="Y617" s="16"/>
      <c r="Z617" s="16"/>
      <c r="AA617" s="16"/>
      <c r="AB617" s="16"/>
      <c r="AC617" s="16"/>
      <c r="AD617" s="16"/>
      <c r="AE617" s="16"/>
      <c r="AT617" s="279" t="s">
        <v>172</v>
      </c>
      <c r="AU617" s="279" t="s">
        <v>83</v>
      </c>
      <c r="AV617" s="16" t="s">
        <v>168</v>
      </c>
      <c r="AW617" s="16" t="s">
        <v>30</v>
      </c>
      <c r="AX617" s="16" t="s">
        <v>81</v>
      </c>
      <c r="AY617" s="279" t="s">
        <v>160</v>
      </c>
    </row>
    <row r="618" s="2" customFormat="1" ht="24.15" customHeight="1">
      <c r="A618" s="39"/>
      <c r="B618" s="40"/>
      <c r="C618" s="219" t="s">
        <v>690</v>
      </c>
      <c r="D618" s="219" t="s">
        <v>163</v>
      </c>
      <c r="E618" s="220" t="s">
        <v>691</v>
      </c>
      <c r="F618" s="221" t="s">
        <v>692</v>
      </c>
      <c r="G618" s="222" t="s">
        <v>693</v>
      </c>
      <c r="H618" s="223">
        <v>9</v>
      </c>
      <c r="I618" s="224"/>
      <c r="J618" s="225">
        <f>ROUND(I618*H618,2)</f>
        <v>0</v>
      </c>
      <c r="K618" s="221" t="s">
        <v>1</v>
      </c>
      <c r="L618" s="45"/>
      <c r="M618" s="226" t="s">
        <v>1</v>
      </c>
      <c r="N618" s="227" t="s">
        <v>38</v>
      </c>
      <c r="O618" s="92"/>
      <c r="P618" s="228">
        <f>O618*H618</f>
        <v>0</v>
      </c>
      <c r="Q618" s="228">
        <v>0</v>
      </c>
      <c r="R618" s="228">
        <f>Q618*H618</f>
        <v>0</v>
      </c>
      <c r="S618" s="228">
        <v>0</v>
      </c>
      <c r="T618" s="229">
        <f>S618*H618</f>
        <v>0</v>
      </c>
      <c r="U618" s="39"/>
      <c r="V618" s="39"/>
      <c r="W618" s="39"/>
      <c r="X618" s="39"/>
      <c r="Y618" s="39"/>
      <c r="Z618" s="39"/>
      <c r="AA618" s="39"/>
      <c r="AB618" s="39"/>
      <c r="AC618" s="39"/>
      <c r="AD618" s="39"/>
      <c r="AE618" s="39"/>
      <c r="AR618" s="230" t="s">
        <v>168</v>
      </c>
      <c r="AT618" s="230" t="s">
        <v>163</v>
      </c>
      <c r="AU618" s="230" t="s">
        <v>83</v>
      </c>
      <c r="AY618" s="18" t="s">
        <v>160</v>
      </c>
      <c r="BE618" s="231">
        <f>IF(N618="základní",J618,0)</f>
        <v>0</v>
      </c>
      <c r="BF618" s="231">
        <f>IF(N618="snížená",J618,0)</f>
        <v>0</v>
      </c>
      <c r="BG618" s="231">
        <f>IF(N618="zákl. přenesená",J618,0)</f>
        <v>0</v>
      </c>
      <c r="BH618" s="231">
        <f>IF(N618="sníž. přenesená",J618,0)</f>
        <v>0</v>
      </c>
      <c r="BI618" s="231">
        <f>IF(N618="nulová",J618,0)</f>
        <v>0</v>
      </c>
      <c r="BJ618" s="18" t="s">
        <v>81</v>
      </c>
      <c r="BK618" s="231">
        <f>ROUND(I618*H618,2)</f>
        <v>0</v>
      </c>
      <c r="BL618" s="18" t="s">
        <v>168</v>
      </c>
      <c r="BM618" s="230" t="s">
        <v>694</v>
      </c>
    </row>
    <row r="619" s="2" customFormat="1">
      <c r="A619" s="39"/>
      <c r="B619" s="40"/>
      <c r="C619" s="41"/>
      <c r="D619" s="232" t="s">
        <v>170</v>
      </c>
      <c r="E619" s="41"/>
      <c r="F619" s="233" t="s">
        <v>692</v>
      </c>
      <c r="G619" s="41"/>
      <c r="H619" s="41"/>
      <c r="I619" s="234"/>
      <c r="J619" s="41"/>
      <c r="K619" s="41"/>
      <c r="L619" s="45"/>
      <c r="M619" s="235"/>
      <c r="N619" s="236"/>
      <c r="O619" s="92"/>
      <c r="P619" s="92"/>
      <c r="Q619" s="92"/>
      <c r="R619" s="92"/>
      <c r="S619" s="92"/>
      <c r="T619" s="93"/>
      <c r="U619" s="39"/>
      <c r="V619" s="39"/>
      <c r="W619" s="39"/>
      <c r="X619" s="39"/>
      <c r="Y619" s="39"/>
      <c r="Z619" s="39"/>
      <c r="AA619" s="39"/>
      <c r="AB619" s="39"/>
      <c r="AC619" s="39"/>
      <c r="AD619" s="39"/>
      <c r="AE619" s="39"/>
      <c r="AT619" s="18" t="s">
        <v>170</v>
      </c>
      <c r="AU619" s="18" t="s">
        <v>83</v>
      </c>
    </row>
    <row r="620" s="2" customFormat="1" ht="24.15" customHeight="1">
      <c r="A620" s="39"/>
      <c r="B620" s="40"/>
      <c r="C620" s="219" t="s">
        <v>695</v>
      </c>
      <c r="D620" s="219" t="s">
        <v>163</v>
      </c>
      <c r="E620" s="220" t="s">
        <v>696</v>
      </c>
      <c r="F620" s="221" t="s">
        <v>697</v>
      </c>
      <c r="G620" s="222" t="s">
        <v>698</v>
      </c>
      <c r="H620" s="223">
        <v>1</v>
      </c>
      <c r="I620" s="224"/>
      <c r="J620" s="225">
        <f>ROUND(I620*H620,2)</f>
        <v>0</v>
      </c>
      <c r="K620" s="221" t="s">
        <v>1</v>
      </c>
      <c r="L620" s="45"/>
      <c r="M620" s="226" t="s">
        <v>1</v>
      </c>
      <c r="N620" s="227" t="s">
        <v>38</v>
      </c>
      <c r="O620" s="92"/>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168</v>
      </c>
      <c r="AT620" s="230" t="s">
        <v>163</v>
      </c>
      <c r="AU620" s="230" t="s">
        <v>83</v>
      </c>
      <c r="AY620" s="18" t="s">
        <v>160</v>
      </c>
      <c r="BE620" s="231">
        <f>IF(N620="základní",J620,0)</f>
        <v>0</v>
      </c>
      <c r="BF620" s="231">
        <f>IF(N620="snížená",J620,0)</f>
        <v>0</v>
      </c>
      <c r="BG620" s="231">
        <f>IF(N620="zákl. přenesená",J620,0)</f>
        <v>0</v>
      </c>
      <c r="BH620" s="231">
        <f>IF(N620="sníž. přenesená",J620,0)</f>
        <v>0</v>
      </c>
      <c r="BI620" s="231">
        <f>IF(N620="nulová",J620,0)</f>
        <v>0</v>
      </c>
      <c r="BJ620" s="18" t="s">
        <v>81</v>
      </c>
      <c r="BK620" s="231">
        <f>ROUND(I620*H620,2)</f>
        <v>0</v>
      </c>
      <c r="BL620" s="18" t="s">
        <v>168</v>
      </c>
      <c r="BM620" s="230" t="s">
        <v>699</v>
      </c>
    </row>
    <row r="621" s="2" customFormat="1">
      <c r="A621" s="39"/>
      <c r="B621" s="40"/>
      <c r="C621" s="41"/>
      <c r="D621" s="232" t="s">
        <v>170</v>
      </c>
      <c r="E621" s="41"/>
      <c r="F621" s="233" t="s">
        <v>700</v>
      </c>
      <c r="G621" s="41"/>
      <c r="H621" s="41"/>
      <c r="I621" s="234"/>
      <c r="J621" s="41"/>
      <c r="K621" s="41"/>
      <c r="L621" s="45"/>
      <c r="M621" s="235"/>
      <c r="N621" s="236"/>
      <c r="O621" s="92"/>
      <c r="P621" s="92"/>
      <c r="Q621" s="92"/>
      <c r="R621" s="92"/>
      <c r="S621" s="92"/>
      <c r="T621" s="93"/>
      <c r="U621" s="39"/>
      <c r="V621" s="39"/>
      <c r="W621" s="39"/>
      <c r="X621" s="39"/>
      <c r="Y621" s="39"/>
      <c r="Z621" s="39"/>
      <c r="AA621" s="39"/>
      <c r="AB621" s="39"/>
      <c r="AC621" s="39"/>
      <c r="AD621" s="39"/>
      <c r="AE621" s="39"/>
      <c r="AT621" s="18" t="s">
        <v>170</v>
      </c>
      <c r="AU621" s="18" t="s">
        <v>83</v>
      </c>
    </row>
    <row r="622" s="2" customFormat="1" ht="16.5" customHeight="1">
      <c r="A622" s="39"/>
      <c r="B622" s="40"/>
      <c r="C622" s="219" t="s">
        <v>701</v>
      </c>
      <c r="D622" s="219" t="s">
        <v>163</v>
      </c>
      <c r="E622" s="220" t="s">
        <v>702</v>
      </c>
      <c r="F622" s="221" t="s">
        <v>703</v>
      </c>
      <c r="G622" s="222" t="s">
        <v>698</v>
      </c>
      <c r="H622" s="223">
        <v>2</v>
      </c>
      <c r="I622" s="224"/>
      <c r="J622" s="225">
        <f>ROUND(I622*H622,2)</f>
        <v>0</v>
      </c>
      <c r="K622" s="221" t="s">
        <v>1</v>
      </c>
      <c r="L622" s="45"/>
      <c r="M622" s="226" t="s">
        <v>1</v>
      </c>
      <c r="N622" s="227" t="s">
        <v>38</v>
      </c>
      <c r="O622" s="92"/>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168</v>
      </c>
      <c r="AT622" s="230" t="s">
        <v>163</v>
      </c>
      <c r="AU622" s="230" t="s">
        <v>83</v>
      </c>
      <c r="AY622" s="18" t="s">
        <v>160</v>
      </c>
      <c r="BE622" s="231">
        <f>IF(N622="základní",J622,0)</f>
        <v>0</v>
      </c>
      <c r="BF622" s="231">
        <f>IF(N622="snížená",J622,0)</f>
        <v>0</v>
      </c>
      <c r="BG622" s="231">
        <f>IF(N622="zákl. přenesená",J622,0)</f>
        <v>0</v>
      </c>
      <c r="BH622" s="231">
        <f>IF(N622="sníž. přenesená",J622,0)</f>
        <v>0</v>
      </c>
      <c r="BI622" s="231">
        <f>IF(N622="nulová",J622,0)</f>
        <v>0</v>
      </c>
      <c r="BJ622" s="18" t="s">
        <v>81</v>
      </c>
      <c r="BK622" s="231">
        <f>ROUND(I622*H622,2)</f>
        <v>0</v>
      </c>
      <c r="BL622" s="18" t="s">
        <v>168</v>
      </c>
      <c r="BM622" s="230" t="s">
        <v>704</v>
      </c>
    </row>
    <row r="623" s="2" customFormat="1">
      <c r="A623" s="39"/>
      <c r="B623" s="40"/>
      <c r="C623" s="41"/>
      <c r="D623" s="232" t="s">
        <v>170</v>
      </c>
      <c r="E623" s="41"/>
      <c r="F623" s="233" t="s">
        <v>705</v>
      </c>
      <c r="G623" s="41"/>
      <c r="H623" s="41"/>
      <c r="I623" s="234"/>
      <c r="J623" s="41"/>
      <c r="K623" s="41"/>
      <c r="L623" s="45"/>
      <c r="M623" s="235"/>
      <c r="N623" s="236"/>
      <c r="O623" s="92"/>
      <c r="P623" s="92"/>
      <c r="Q623" s="92"/>
      <c r="R623" s="92"/>
      <c r="S623" s="92"/>
      <c r="T623" s="93"/>
      <c r="U623" s="39"/>
      <c r="V623" s="39"/>
      <c r="W623" s="39"/>
      <c r="X623" s="39"/>
      <c r="Y623" s="39"/>
      <c r="Z623" s="39"/>
      <c r="AA623" s="39"/>
      <c r="AB623" s="39"/>
      <c r="AC623" s="39"/>
      <c r="AD623" s="39"/>
      <c r="AE623" s="39"/>
      <c r="AT623" s="18" t="s">
        <v>170</v>
      </c>
      <c r="AU623" s="18" t="s">
        <v>83</v>
      </c>
    </row>
    <row r="624" s="2" customFormat="1" ht="24.15" customHeight="1">
      <c r="A624" s="39"/>
      <c r="B624" s="40"/>
      <c r="C624" s="219" t="s">
        <v>706</v>
      </c>
      <c r="D624" s="219" t="s">
        <v>163</v>
      </c>
      <c r="E624" s="220" t="s">
        <v>707</v>
      </c>
      <c r="F624" s="221" t="s">
        <v>708</v>
      </c>
      <c r="G624" s="222" t="s">
        <v>698</v>
      </c>
      <c r="H624" s="223">
        <v>1</v>
      </c>
      <c r="I624" s="224"/>
      <c r="J624" s="225">
        <f>ROUND(I624*H624,2)</f>
        <v>0</v>
      </c>
      <c r="K624" s="221" t="s">
        <v>1</v>
      </c>
      <c r="L624" s="45"/>
      <c r="M624" s="226" t="s">
        <v>1</v>
      </c>
      <c r="N624" s="227" t="s">
        <v>38</v>
      </c>
      <c r="O624" s="92"/>
      <c r="P624" s="228">
        <f>O624*H624</f>
        <v>0</v>
      </c>
      <c r="Q624" s="228">
        <v>0</v>
      </c>
      <c r="R624" s="228">
        <f>Q624*H624</f>
        <v>0</v>
      </c>
      <c r="S624" s="228">
        <v>0</v>
      </c>
      <c r="T624" s="229">
        <f>S624*H624</f>
        <v>0</v>
      </c>
      <c r="U624" s="39"/>
      <c r="V624" s="39"/>
      <c r="W624" s="39"/>
      <c r="X624" s="39"/>
      <c r="Y624" s="39"/>
      <c r="Z624" s="39"/>
      <c r="AA624" s="39"/>
      <c r="AB624" s="39"/>
      <c r="AC624" s="39"/>
      <c r="AD624" s="39"/>
      <c r="AE624" s="39"/>
      <c r="AR624" s="230" t="s">
        <v>168</v>
      </c>
      <c r="AT624" s="230" t="s">
        <v>163</v>
      </c>
      <c r="AU624" s="230" t="s">
        <v>83</v>
      </c>
      <c r="AY624" s="18" t="s">
        <v>160</v>
      </c>
      <c r="BE624" s="231">
        <f>IF(N624="základní",J624,0)</f>
        <v>0</v>
      </c>
      <c r="BF624" s="231">
        <f>IF(N624="snížená",J624,0)</f>
        <v>0</v>
      </c>
      <c r="BG624" s="231">
        <f>IF(N624="zákl. přenesená",J624,0)</f>
        <v>0</v>
      </c>
      <c r="BH624" s="231">
        <f>IF(N624="sníž. přenesená",J624,0)</f>
        <v>0</v>
      </c>
      <c r="BI624" s="231">
        <f>IF(N624="nulová",J624,0)</f>
        <v>0</v>
      </c>
      <c r="BJ624" s="18" t="s">
        <v>81</v>
      </c>
      <c r="BK624" s="231">
        <f>ROUND(I624*H624,2)</f>
        <v>0</v>
      </c>
      <c r="BL624" s="18" t="s">
        <v>168</v>
      </c>
      <c r="BM624" s="230" t="s">
        <v>709</v>
      </c>
    </row>
    <row r="625" s="2" customFormat="1">
      <c r="A625" s="39"/>
      <c r="B625" s="40"/>
      <c r="C625" s="41"/>
      <c r="D625" s="232" t="s">
        <v>170</v>
      </c>
      <c r="E625" s="41"/>
      <c r="F625" s="233" t="s">
        <v>708</v>
      </c>
      <c r="G625" s="41"/>
      <c r="H625" s="41"/>
      <c r="I625" s="234"/>
      <c r="J625" s="41"/>
      <c r="K625" s="41"/>
      <c r="L625" s="45"/>
      <c r="M625" s="235"/>
      <c r="N625" s="236"/>
      <c r="O625" s="92"/>
      <c r="P625" s="92"/>
      <c r="Q625" s="92"/>
      <c r="R625" s="92"/>
      <c r="S625" s="92"/>
      <c r="T625" s="93"/>
      <c r="U625" s="39"/>
      <c r="V625" s="39"/>
      <c r="W625" s="39"/>
      <c r="X625" s="39"/>
      <c r="Y625" s="39"/>
      <c r="Z625" s="39"/>
      <c r="AA625" s="39"/>
      <c r="AB625" s="39"/>
      <c r="AC625" s="39"/>
      <c r="AD625" s="39"/>
      <c r="AE625" s="39"/>
      <c r="AT625" s="18" t="s">
        <v>170</v>
      </c>
      <c r="AU625" s="18" t="s">
        <v>83</v>
      </c>
    </row>
    <row r="626" s="2" customFormat="1" ht="24.15" customHeight="1">
      <c r="A626" s="39"/>
      <c r="B626" s="40"/>
      <c r="C626" s="219" t="s">
        <v>710</v>
      </c>
      <c r="D626" s="219" t="s">
        <v>163</v>
      </c>
      <c r="E626" s="220" t="s">
        <v>711</v>
      </c>
      <c r="F626" s="221" t="s">
        <v>712</v>
      </c>
      <c r="G626" s="222" t="s">
        <v>227</v>
      </c>
      <c r="H626" s="223">
        <v>0.69199999999999995</v>
      </c>
      <c r="I626" s="224"/>
      <c r="J626" s="225">
        <f>ROUND(I626*H626,2)</f>
        <v>0</v>
      </c>
      <c r="K626" s="221" t="s">
        <v>167</v>
      </c>
      <c r="L626" s="45"/>
      <c r="M626" s="226" t="s">
        <v>1</v>
      </c>
      <c r="N626" s="227" t="s">
        <v>38</v>
      </c>
      <c r="O626" s="92"/>
      <c r="P626" s="228">
        <f>O626*H626</f>
        <v>0</v>
      </c>
      <c r="Q626" s="228">
        <v>1.0900000000000001</v>
      </c>
      <c r="R626" s="228">
        <f>Q626*H626</f>
        <v>0.75427999999999995</v>
      </c>
      <c r="S626" s="228">
        <v>0</v>
      </c>
      <c r="T626" s="229">
        <f>S626*H626</f>
        <v>0</v>
      </c>
      <c r="U626" s="39"/>
      <c r="V626" s="39"/>
      <c r="W626" s="39"/>
      <c r="X626" s="39"/>
      <c r="Y626" s="39"/>
      <c r="Z626" s="39"/>
      <c r="AA626" s="39"/>
      <c r="AB626" s="39"/>
      <c r="AC626" s="39"/>
      <c r="AD626" s="39"/>
      <c r="AE626" s="39"/>
      <c r="AR626" s="230" t="s">
        <v>168</v>
      </c>
      <c r="AT626" s="230" t="s">
        <v>163</v>
      </c>
      <c r="AU626" s="230" t="s">
        <v>83</v>
      </c>
      <c r="AY626" s="18" t="s">
        <v>160</v>
      </c>
      <c r="BE626" s="231">
        <f>IF(N626="základní",J626,0)</f>
        <v>0</v>
      </c>
      <c r="BF626" s="231">
        <f>IF(N626="snížená",J626,0)</f>
        <v>0</v>
      </c>
      <c r="BG626" s="231">
        <f>IF(N626="zákl. přenesená",J626,0)</f>
        <v>0</v>
      </c>
      <c r="BH626" s="231">
        <f>IF(N626="sníž. přenesená",J626,0)</f>
        <v>0</v>
      </c>
      <c r="BI626" s="231">
        <f>IF(N626="nulová",J626,0)</f>
        <v>0</v>
      </c>
      <c r="BJ626" s="18" t="s">
        <v>81</v>
      </c>
      <c r="BK626" s="231">
        <f>ROUND(I626*H626,2)</f>
        <v>0</v>
      </c>
      <c r="BL626" s="18" t="s">
        <v>168</v>
      </c>
      <c r="BM626" s="230" t="s">
        <v>713</v>
      </c>
    </row>
    <row r="627" s="2" customFormat="1">
      <c r="A627" s="39"/>
      <c r="B627" s="40"/>
      <c r="C627" s="41"/>
      <c r="D627" s="232" t="s">
        <v>170</v>
      </c>
      <c r="E627" s="41"/>
      <c r="F627" s="233" t="s">
        <v>714</v>
      </c>
      <c r="G627" s="41"/>
      <c r="H627" s="41"/>
      <c r="I627" s="234"/>
      <c r="J627" s="41"/>
      <c r="K627" s="41"/>
      <c r="L627" s="45"/>
      <c r="M627" s="235"/>
      <c r="N627" s="236"/>
      <c r="O627" s="92"/>
      <c r="P627" s="92"/>
      <c r="Q627" s="92"/>
      <c r="R627" s="92"/>
      <c r="S627" s="92"/>
      <c r="T627" s="93"/>
      <c r="U627" s="39"/>
      <c r="V627" s="39"/>
      <c r="W627" s="39"/>
      <c r="X627" s="39"/>
      <c r="Y627" s="39"/>
      <c r="Z627" s="39"/>
      <c r="AA627" s="39"/>
      <c r="AB627" s="39"/>
      <c r="AC627" s="39"/>
      <c r="AD627" s="39"/>
      <c r="AE627" s="39"/>
      <c r="AT627" s="18" t="s">
        <v>170</v>
      </c>
      <c r="AU627" s="18" t="s">
        <v>83</v>
      </c>
    </row>
    <row r="628" s="13" customFormat="1">
      <c r="A628" s="13"/>
      <c r="B628" s="237"/>
      <c r="C628" s="238"/>
      <c r="D628" s="232" t="s">
        <v>172</v>
      </c>
      <c r="E628" s="239" t="s">
        <v>1</v>
      </c>
      <c r="F628" s="240" t="s">
        <v>715</v>
      </c>
      <c r="G628" s="238"/>
      <c r="H628" s="239" t="s">
        <v>1</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172</v>
      </c>
      <c r="AU628" s="246" t="s">
        <v>83</v>
      </c>
      <c r="AV628" s="13" t="s">
        <v>81</v>
      </c>
      <c r="AW628" s="13" t="s">
        <v>30</v>
      </c>
      <c r="AX628" s="13" t="s">
        <v>73</v>
      </c>
      <c r="AY628" s="246" t="s">
        <v>160</v>
      </c>
    </row>
    <row r="629" s="13" customFormat="1">
      <c r="A629" s="13"/>
      <c r="B629" s="237"/>
      <c r="C629" s="238"/>
      <c r="D629" s="232" t="s">
        <v>172</v>
      </c>
      <c r="E629" s="239" t="s">
        <v>1</v>
      </c>
      <c r="F629" s="240" t="s">
        <v>716</v>
      </c>
      <c r="G629" s="238"/>
      <c r="H629" s="239" t="s">
        <v>1</v>
      </c>
      <c r="I629" s="241"/>
      <c r="J629" s="238"/>
      <c r="K629" s="238"/>
      <c r="L629" s="242"/>
      <c r="M629" s="243"/>
      <c r="N629" s="244"/>
      <c r="O629" s="244"/>
      <c r="P629" s="244"/>
      <c r="Q629" s="244"/>
      <c r="R629" s="244"/>
      <c r="S629" s="244"/>
      <c r="T629" s="245"/>
      <c r="U629" s="13"/>
      <c r="V629" s="13"/>
      <c r="W629" s="13"/>
      <c r="X629" s="13"/>
      <c r="Y629" s="13"/>
      <c r="Z629" s="13"/>
      <c r="AA629" s="13"/>
      <c r="AB629" s="13"/>
      <c r="AC629" s="13"/>
      <c r="AD629" s="13"/>
      <c r="AE629" s="13"/>
      <c r="AT629" s="246" t="s">
        <v>172</v>
      </c>
      <c r="AU629" s="246" t="s">
        <v>83</v>
      </c>
      <c r="AV629" s="13" t="s">
        <v>81</v>
      </c>
      <c r="AW629" s="13" t="s">
        <v>30</v>
      </c>
      <c r="AX629" s="13" t="s">
        <v>73</v>
      </c>
      <c r="AY629" s="246" t="s">
        <v>160</v>
      </c>
    </row>
    <row r="630" s="14" customFormat="1">
      <c r="A630" s="14"/>
      <c r="B630" s="247"/>
      <c r="C630" s="248"/>
      <c r="D630" s="232" t="s">
        <v>172</v>
      </c>
      <c r="E630" s="249" t="s">
        <v>1</v>
      </c>
      <c r="F630" s="250" t="s">
        <v>717</v>
      </c>
      <c r="G630" s="248"/>
      <c r="H630" s="251">
        <v>0.23699999999999999</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172</v>
      </c>
      <c r="AU630" s="257" t="s">
        <v>83</v>
      </c>
      <c r="AV630" s="14" t="s">
        <v>83</v>
      </c>
      <c r="AW630" s="14" t="s">
        <v>30</v>
      </c>
      <c r="AX630" s="14" t="s">
        <v>73</v>
      </c>
      <c r="AY630" s="257" t="s">
        <v>160</v>
      </c>
    </row>
    <row r="631" s="13" customFormat="1">
      <c r="A631" s="13"/>
      <c r="B631" s="237"/>
      <c r="C631" s="238"/>
      <c r="D631" s="232" t="s">
        <v>172</v>
      </c>
      <c r="E631" s="239" t="s">
        <v>1</v>
      </c>
      <c r="F631" s="240" t="s">
        <v>718</v>
      </c>
      <c r="G631" s="238"/>
      <c r="H631" s="239" t="s">
        <v>1</v>
      </c>
      <c r="I631" s="241"/>
      <c r="J631" s="238"/>
      <c r="K631" s="238"/>
      <c r="L631" s="242"/>
      <c r="M631" s="243"/>
      <c r="N631" s="244"/>
      <c r="O631" s="244"/>
      <c r="P631" s="244"/>
      <c r="Q631" s="244"/>
      <c r="R631" s="244"/>
      <c r="S631" s="244"/>
      <c r="T631" s="245"/>
      <c r="U631" s="13"/>
      <c r="V631" s="13"/>
      <c r="W631" s="13"/>
      <c r="X631" s="13"/>
      <c r="Y631" s="13"/>
      <c r="Z631" s="13"/>
      <c r="AA631" s="13"/>
      <c r="AB631" s="13"/>
      <c r="AC631" s="13"/>
      <c r="AD631" s="13"/>
      <c r="AE631" s="13"/>
      <c r="AT631" s="246" t="s">
        <v>172</v>
      </c>
      <c r="AU631" s="246" t="s">
        <v>83</v>
      </c>
      <c r="AV631" s="13" t="s">
        <v>81</v>
      </c>
      <c r="AW631" s="13" t="s">
        <v>30</v>
      </c>
      <c r="AX631" s="13" t="s">
        <v>73</v>
      </c>
      <c r="AY631" s="246" t="s">
        <v>160</v>
      </c>
    </row>
    <row r="632" s="14" customFormat="1">
      <c r="A632" s="14"/>
      <c r="B632" s="247"/>
      <c r="C632" s="248"/>
      <c r="D632" s="232" t="s">
        <v>172</v>
      </c>
      <c r="E632" s="249" t="s">
        <v>1</v>
      </c>
      <c r="F632" s="250" t="s">
        <v>719</v>
      </c>
      <c r="G632" s="248"/>
      <c r="H632" s="251">
        <v>0.217</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172</v>
      </c>
      <c r="AU632" s="257" t="s">
        <v>83</v>
      </c>
      <c r="AV632" s="14" t="s">
        <v>83</v>
      </c>
      <c r="AW632" s="14" t="s">
        <v>30</v>
      </c>
      <c r="AX632" s="14" t="s">
        <v>73</v>
      </c>
      <c r="AY632" s="257" t="s">
        <v>160</v>
      </c>
    </row>
    <row r="633" s="13" customFormat="1">
      <c r="A633" s="13"/>
      <c r="B633" s="237"/>
      <c r="C633" s="238"/>
      <c r="D633" s="232" t="s">
        <v>172</v>
      </c>
      <c r="E633" s="239" t="s">
        <v>1</v>
      </c>
      <c r="F633" s="240" t="s">
        <v>720</v>
      </c>
      <c r="G633" s="238"/>
      <c r="H633" s="239" t="s">
        <v>1</v>
      </c>
      <c r="I633" s="241"/>
      <c r="J633" s="238"/>
      <c r="K633" s="238"/>
      <c r="L633" s="242"/>
      <c r="M633" s="243"/>
      <c r="N633" s="244"/>
      <c r="O633" s="244"/>
      <c r="P633" s="244"/>
      <c r="Q633" s="244"/>
      <c r="R633" s="244"/>
      <c r="S633" s="244"/>
      <c r="T633" s="245"/>
      <c r="U633" s="13"/>
      <c r="V633" s="13"/>
      <c r="W633" s="13"/>
      <c r="X633" s="13"/>
      <c r="Y633" s="13"/>
      <c r="Z633" s="13"/>
      <c r="AA633" s="13"/>
      <c r="AB633" s="13"/>
      <c r="AC633" s="13"/>
      <c r="AD633" s="13"/>
      <c r="AE633" s="13"/>
      <c r="AT633" s="246" t="s">
        <v>172</v>
      </c>
      <c r="AU633" s="246" t="s">
        <v>83</v>
      </c>
      <c r="AV633" s="13" t="s">
        <v>81</v>
      </c>
      <c r="AW633" s="13" t="s">
        <v>30</v>
      </c>
      <c r="AX633" s="13" t="s">
        <v>73</v>
      </c>
      <c r="AY633" s="246" t="s">
        <v>160</v>
      </c>
    </row>
    <row r="634" s="14" customFormat="1">
      <c r="A634" s="14"/>
      <c r="B634" s="247"/>
      <c r="C634" s="248"/>
      <c r="D634" s="232" t="s">
        <v>172</v>
      </c>
      <c r="E634" s="249" t="s">
        <v>1</v>
      </c>
      <c r="F634" s="250" t="s">
        <v>721</v>
      </c>
      <c r="G634" s="248"/>
      <c r="H634" s="251">
        <v>0.20499999999999999</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172</v>
      </c>
      <c r="AU634" s="257" t="s">
        <v>83</v>
      </c>
      <c r="AV634" s="14" t="s">
        <v>83</v>
      </c>
      <c r="AW634" s="14" t="s">
        <v>30</v>
      </c>
      <c r="AX634" s="14" t="s">
        <v>73</v>
      </c>
      <c r="AY634" s="257" t="s">
        <v>160</v>
      </c>
    </row>
    <row r="635" s="16" customFormat="1">
      <c r="A635" s="16"/>
      <c r="B635" s="269"/>
      <c r="C635" s="270"/>
      <c r="D635" s="232" t="s">
        <v>172</v>
      </c>
      <c r="E635" s="271" t="s">
        <v>1</v>
      </c>
      <c r="F635" s="272" t="s">
        <v>182</v>
      </c>
      <c r="G635" s="270"/>
      <c r="H635" s="273">
        <v>0.65900000000000003</v>
      </c>
      <c r="I635" s="274"/>
      <c r="J635" s="270"/>
      <c r="K635" s="270"/>
      <c r="L635" s="275"/>
      <c r="M635" s="276"/>
      <c r="N635" s="277"/>
      <c r="O635" s="277"/>
      <c r="P635" s="277"/>
      <c r="Q635" s="277"/>
      <c r="R635" s="277"/>
      <c r="S635" s="277"/>
      <c r="T635" s="278"/>
      <c r="U635" s="16"/>
      <c r="V635" s="16"/>
      <c r="W635" s="16"/>
      <c r="X635" s="16"/>
      <c r="Y635" s="16"/>
      <c r="Z635" s="16"/>
      <c r="AA635" s="16"/>
      <c r="AB635" s="16"/>
      <c r="AC635" s="16"/>
      <c r="AD635" s="16"/>
      <c r="AE635" s="16"/>
      <c r="AT635" s="279" t="s">
        <v>172</v>
      </c>
      <c r="AU635" s="279" t="s">
        <v>83</v>
      </c>
      <c r="AV635" s="16" t="s">
        <v>168</v>
      </c>
      <c r="AW635" s="16" t="s">
        <v>30</v>
      </c>
      <c r="AX635" s="16" t="s">
        <v>81</v>
      </c>
      <c r="AY635" s="279" t="s">
        <v>160</v>
      </c>
    </row>
    <row r="636" s="14" customFormat="1">
      <c r="A636" s="14"/>
      <c r="B636" s="247"/>
      <c r="C636" s="248"/>
      <c r="D636" s="232" t="s">
        <v>172</v>
      </c>
      <c r="E636" s="248"/>
      <c r="F636" s="250" t="s">
        <v>722</v>
      </c>
      <c r="G636" s="248"/>
      <c r="H636" s="251">
        <v>0.69199999999999995</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172</v>
      </c>
      <c r="AU636" s="257" t="s">
        <v>83</v>
      </c>
      <c r="AV636" s="14" t="s">
        <v>83</v>
      </c>
      <c r="AW636" s="14" t="s">
        <v>4</v>
      </c>
      <c r="AX636" s="14" t="s">
        <v>81</v>
      </c>
      <c r="AY636" s="257" t="s">
        <v>160</v>
      </c>
    </row>
    <row r="637" s="2" customFormat="1" ht="24.15" customHeight="1">
      <c r="A637" s="39"/>
      <c r="B637" s="40"/>
      <c r="C637" s="219" t="s">
        <v>723</v>
      </c>
      <c r="D637" s="219" t="s">
        <v>163</v>
      </c>
      <c r="E637" s="220" t="s">
        <v>724</v>
      </c>
      <c r="F637" s="221" t="s">
        <v>725</v>
      </c>
      <c r="G637" s="222" t="s">
        <v>166</v>
      </c>
      <c r="H637" s="223">
        <v>6.0640000000000001</v>
      </c>
      <c r="I637" s="224"/>
      <c r="J637" s="225">
        <f>ROUND(I637*H637,2)</f>
        <v>0</v>
      </c>
      <c r="K637" s="221" t="s">
        <v>167</v>
      </c>
      <c r="L637" s="45"/>
      <c r="M637" s="226" t="s">
        <v>1</v>
      </c>
      <c r="N637" s="227" t="s">
        <v>38</v>
      </c>
      <c r="O637" s="92"/>
      <c r="P637" s="228">
        <f>O637*H637</f>
        <v>0</v>
      </c>
      <c r="Q637" s="228">
        <v>0.17818400000000001</v>
      </c>
      <c r="R637" s="228">
        <f>Q637*H637</f>
        <v>1.0805077760000001</v>
      </c>
      <c r="S637" s="228">
        <v>0</v>
      </c>
      <c r="T637" s="229">
        <f>S637*H637</f>
        <v>0</v>
      </c>
      <c r="U637" s="39"/>
      <c r="V637" s="39"/>
      <c r="W637" s="39"/>
      <c r="X637" s="39"/>
      <c r="Y637" s="39"/>
      <c r="Z637" s="39"/>
      <c r="AA637" s="39"/>
      <c r="AB637" s="39"/>
      <c r="AC637" s="39"/>
      <c r="AD637" s="39"/>
      <c r="AE637" s="39"/>
      <c r="AR637" s="230" t="s">
        <v>168</v>
      </c>
      <c r="AT637" s="230" t="s">
        <v>163</v>
      </c>
      <c r="AU637" s="230" t="s">
        <v>83</v>
      </c>
      <c r="AY637" s="18" t="s">
        <v>160</v>
      </c>
      <c r="BE637" s="231">
        <f>IF(N637="základní",J637,0)</f>
        <v>0</v>
      </c>
      <c r="BF637" s="231">
        <f>IF(N637="snížená",J637,0)</f>
        <v>0</v>
      </c>
      <c r="BG637" s="231">
        <f>IF(N637="zákl. přenesená",J637,0)</f>
        <v>0</v>
      </c>
      <c r="BH637" s="231">
        <f>IF(N637="sníž. přenesená",J637,0)</f>
        <v>0</v>
      </c>
      <c r="BI637" s="231">
        <f>IF(N637="nulová",J637,0)</f>
        <v>0</v>
      </c>
      <c r="BJ637" s="18" t="s">
        <v>81</v>
      </c>
      <c r="BK637" s="231">
        <f>ROUND(I637*H637,2)</f>
        <v>0</v>
      </c>
      <c r="BL637" s="18" t="s">
        <v>168</v>
      </c>
      <c r="BM637" s="230" t="s">
        <v>726</v>
      </c>
    </row>
    <row r="638" s="2" customFormat="1">
      <c r="A638" s="39"/>
      <c r="B638" s="40"/>
      <c r="C638" s="41"/>
      <c r="D638" s="232" t="s">
        <v>170</v>
      </c>
      <c r="E638" s="41"/>
      <c r="F638" s="233" t="s">
        <v>727</v>
      </c>
      <c r="G638" s="41"/>
      <c r="H638" s="41"/>
      <c r="I638" s="234"/>
      <c r="J638" s="41"/>
      <c r="K638" s="41"/>
      <c r="L638" s="45"/>
      <c r="M638" s="235"/>
      <c r="N638" s="236"/>
      <c r="O638" s="92"/>
      <c r="P638" s="92"/>
      <c r="Q638" s="92"/>
      <c r="R638" s="92"/>
      <c r="S638" s="92"/>
      <c r="T638" s="93"/>
      <c r="U638" s="39"/>
      <c r="V638" s="39"/>
      <c r="W638" s="39"/>
      <c r="X638" s="39"/>
      <c r="Y638" s="39"/>
      <c r="Z638" s="39"/>
      <c r="AA638" s="39"/>
      <c r="AB638" s="39"/>
      <c r="AC638" s="39"/>
      <c r="AD638" s="39"/>
      <c r="AE638" s="39"/>
      <c r="AT638" s="18" t="s">
        <v>170</v>
      </c>
      <c r="AU638" s="18" t="s">
        <v>83</v>
      </c>
    </row>
    <row r="639" s="13" customFormat="1">
      <c r="A639" s="13"/>
      <c r="B639" s="237"/>
      <c r="C639" s="238"/>
      <c r="D639" s="232" t="s">
        <v>172</v>
      </c>
      <c r="E639" s="239" t="s">
        <v>1</v>
      </c>
      <c r="F639" s="240" t="s">
        <v>230</v>
      </c>
      <c r="G639" s="238"/>
      <c r="H639" s="239" t="s">
        <v>1</v>
      </c>
      <c r="I639" s="241"/>
      <c r="J639" s="238"/>
      <c r="K639" s="238"/>
      <c r="L639" s="242"/>
      <c r="M639" s="243"/>
      <c r="N639" s="244"/>
      <c r="O639" s="244"/>
      <c r="P639" s="244"/>
      <c r="Q639" s="244"/>
      <c r="R639" s="244"/>
      <c r="S639" s="244"/>
      <c r="T639" s="245"/>
      <c r="U639" s="13"/>
      <c r="V639" s="13"/>
      <c r="W639" s="13"/>
      <c r="X639" s="13"/>
      <c r="Y639" s="13"/>
      <c r="Z639" s="13"/>
      <c r="AA639" s="13"/>
      <c r="AB639" s="13"/>
      <c r="AC639" s="13"/>
      <c r="AD639" s="13"/>
      <c r="AE639" s="13"/>
      <c r="AT639" s="246" t="s">
        <v>172</v>
      </c>
      <c r="AU639" s="246" t="s">
        <v>83</v>
      </c>
      <c r="AV639" s="13" t="s">
        <v>81</v>
      </c>
      <c r="AW639" s="13" t="s">
        <v>30</v>
      </c>
      <c r="AX639" s="13" t="s">
        <v>73</v>
      </c>
      <c r="AY639" s="246" t="s">
        <v>160</v>
      </c>
    </row>
    <row r="640" s="14" customFormat="1">
      <c r="A640" s="14"/>
      <c r="B640" s="247"/>
      <c r="C640" s="248"/>
      <c r="D640" s="232" t="s">
        <v>172</v>
      </c>
      <c r="E640" s="249" t="s">
        <v>1</v>
      </c>
      <c r="F640" s="250" t="s">
        <v>728</v>
      </c>
      <c r="G640" s="248"/>
      <c r="H640" s="251">
        <v>0.71999999999999997</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172</v>
      </c>
      <c r="AU640" s="257" t="s">
        <v>83</v>
      </c>
      <c r="AV640" s="14" t="s">
        <v>83</v>
      </c>
      <c r="AW640" s="14" t="s">
        <v>30</v>
      </c>
      <c r="AX640" s="14" t="s">
        <v>73</v>
      </c>
      <c r="AY640" s="257" t="s">
        <v>160</v>
      </c>
    </row>
    <row r="641" s="13" customFormat="1">
      <c r="A641" s="13"/>
      <c r="B641" s="237"/>
      <c r="C641" s="238"/>
      <c r="D641" s="232" t="s">
        <v>172</v>
      </c>
      <c r="E641" s="239" t="s">
        <v>1</v>
      </c>
      <c r="F641" s="240" t="s">
        <v>671</v>
      </c>
      <c r="G641" s="238"/>
      <c r="H641" s="239" t="s">
        <v>1</v>
      </c>
      <c r="I641" s="241"/>
      <c r="J641" s="238"/>
      <c r="K641" s="238"/>
      <c r="L641" s="242"/>
      <c r="M641" s="243"/>
      <c r="N641" s="244"/>
      <c r="O641" s="244"/>
      <c r="P641" s="244"/>
      <c r="Q641" s="244"/>
      <c r="R641" s="244"/>
      <c r="S641" s="244"/>
      <c r="T641" s="245"/>
      <c r="U641" s="13"/>
      <c r="V641" s="13"/>
      <c r="W641" s="13"/>
      <c r="X641" s="13"/>
      <c r="Y641" s="13"/>
      <c r="Z641" s="13"/>
      <c r="AA641" s="13"/>
      <c r="AB641" s="13"/>
      <c r="AC641" s="13"/>
      <c r="AD641" s="13"/>
      <c r="AE641" s="13"/>
      <c r="AT641" s="246" t="s">
        <v>172</v>
      </c>
      <c r="AU641" s="246" t="s">
        <v>83</v>
      </c>
      <c r="AV641" s="13" t="s">
        <v>81</v>
      </c>
      <c r="AW641" s="13" t="s">
        <v>30</v>
      </c>
      <c r="AX641" s="13" t="s">
        <v>73</v>
      </c>
      <c r="AY641" s="246" t="s">
        <v>160</v>
      </c>
    </row>
    <row r="642" s="14" customFormat="1">
      <c r="A642" s="14"/>
      <c r="B642" s="247"/>
      <c r="C642" s="248"/>
      <c r="D642" s="232" t="s">
        <v>172</v>
      </c>
      <c r="E642" s="249" t="s">
        <v>1</v>
      </c>
      <c r="F642" s="250" t="s">
        <v>729</v>
      </c>
      <c r="G642" s="248"/>
      <c r="H642" s="251">
        <v>5.3440000000000003</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172</v>
      </c>
      <c r="AU642" s="257" t="s">
        <v>83</v>
      </c>
      <c r="AV642" s="14" t="s">
        <v>83</v>
      </c>
      <c r="AW642" s="14" t="s">
        <v>30</v>
      </c>
      <c r="AX642" s="14" t="s">
        <v>73</v>
      </c>
      <c r="AY642" s="257" t="s">
        <v>160</v>
      </c>
    </row>
    <row r="643" s="16" customFormat="1">
      <c r="A643" s="16"/>
      <c r="B643" s="269"/>
      <c r="C643" s="270"/>
      <c r="D643" s="232" t="s">
        <v>172</v>
      </c>
      <c r="E643" s="271" t="s">
        <v>1</v>
      </c>
      <c r="F643" s="272" t="s">
        <v>182</v>
      </c>
      <c r="G643" s="270"/>
      <c r="H643" s="273">
        <v>6.0640000000000001</v>
      </c>
      <c r="I643" s="274"/>
      <c r="J643" s="270"/>
      <c r="K643" s="270"/>
      <c r="L643" s="275"/>
      <c r="M643" s="276"/>
      <c r="N643" s="277"/>
      <c r="O643" s="277"/>
      <c r="P643" s="277"/>
      <c r="Q643" s="277"/>
      <c r="R643" s="277"/>
      <c r="S643" s="277"/>
      <c r="T643" s="278"/>
      <c r="U643" s="16"/>
      <c r="V643" s="16"/>
      <c r="W643" s="16"/>
      <c r="X643" s="16"/>
      <c r="Y643" s="16"/>
      <c r="Z643" s="16"/>
      <c r="AA643" s="16"/>
      <c r="AB643" s="16"/>
      <c r="AC643" s="16"/>
      <c r="AD643" s="16"/>
      <c r="AE643" s="16"/>
      <c r="AT643" s="279" t="s">
        <v>172</v>
      </c>
      <c r="AU643" s="279" t="s">
        <v>83</v>
      </c>
      <c r="AV643" s="16" t="s">
        <v>168</v>
      </c>
      <c r="AW643" s="16" t="s">
        <v>30</v>
      </c>
      <c r="AX643" s="16" t="s">
        <v>81</v>
      </c>
      <c r="AY643" s="279" t="s">
        <v>160</v>
      </c>
    </row>
    <row r="644" s="2" customFormat="1" ht="16.5" customHeight="1">
      <c r="A644" s="39"/>
      <c r="B644" s="40"/>
      <c r="C644" s="219" t="s">
        <v>730</v>
      </c>
      <c r="D644" s="219" t="s">
        <v>163</v>
      </c>
      <c r="E644" s="220" t="s">
        <v>731</v>
      </c>
      <c r="F644" s="221" t="s">
        <v>732</v>
      </c>
      <c r="G644" s="222" t="s">
        <v>166</v>
      </c>
      <c r="H644" s="223">
        <v>9.5340000000000007</v>
      </c>
      <c r="I644" s="224"/>
      <c r="J644" s="225">
        <f>ROUND(I644*H644,2)</f>
        <v>0</v>
      </c>
      <c r="K644" s="221" t="s">
        <v>167</v>
      </c>
      <c r="L644" s="45"/>
      <c r="M644" s="226" t="s">
        <v>1</v>
      </c>
      <c r="N644" s="227" t="s">
        <v>38</v>
      </c>
      <c r="O644" s="92"/>
      <c r="P644" s="228">
        <f>O644*H644</f>
        <v>0</v>
      </c>
      <c r="Q644" s="228">
        <v>0.000852</v>
      </c>
      <c r="R644" s="228">
        <f>Q644*H644</f>
        <v>0.0081229680000000012</v>
      </c>
      <c r="S644" s="228">
        <v>0</v>
      </c>
      <c r="T644" s="229">
        <f>S644*H644</f>
        <v>0</v>
      </c>
      <c r="U644" s="39"/>
      <c r="V644" s="39"/>
      <c r="W644" s="39"/>
      <c r="X644" s="39"/>
      <c r="Y644" s="39"/>
      <c r="Z644" s="39"/>
      <c r="AA644" s="39"/>
      <c r="AB644" s="39"/>
      <c r="AC644" s="39"/>
      <c r="AD644" s="39"/>
      <c r="AE644" s="39"/>
      <c r="AR644" s="230" t="s">
        <v>168</v>
      </c>
      <c r="AT644" s="230" t="s">
        <v>163</v>
      </c>
      <c r="AU644" s="230" t="s">
        <v>83</v>
      </c>
      <c r="AY644" s="18" t="s">
        <v>160</v>
      </c>
      <c r="BE644" s="231">
        <f>IF(N644="základní",J644,0)</f>
        <v>0</v>
      </c>
      <c r="BF644" s="231">
        <f>IF(N644="snížená",J644,0)</f>
        <v>0</v>
      </c>
      <c r="BG644" s="231">
        <f>IF(N644="zákl. přenesená",J644,0)</f>
        <v>0</v>
      </c>
      <c r="BH644" s="231">
        <f>IF(N644="sníž. přenesená",J644,0)</f>
        <v>0</v>
      </c>
      <c r="BI644" s="231">
        <f>IF(N644="nulová",J644,0)</f>
        <v>0</v>
      </c>
      <c r="BJ644" s="18" t="s">
        <v>81</v>
      </c>
      <c r="BK644" s="231">
        <f>ROUND(I644*H644,2)</f>
        <v>0</v>
      </c>
      <c r="BL644" s="18" t="s">
        <v>168</v>
      </c>
      <c r="BM644" s="230" t="s">
        <v>733</v>
      </c>
    </row>
    <row r="645" s="2" customFormat="1">
      <c r="A645" s="39"/>
      <c r="B645" s="40"/>
      <c r="C645" s="41"/>
      <c r="D645" s="232" t="s">
        <v>170</v>
      </c>
      <c r="E645" s="41"/>
      <c r="F645" s="233" t="s">
        <v>734</v>
      </c>
      <c r="G645" s="41"/>
      <c r="H645" s="41"/>
      <c r="I645" s="234"/>
      <c r="J645" s="41"/>
      <c r="K645" s="41"/>
      <c r="L645" s="45"/>
      <c r="M645" s="235"/>
      <c r="N645" s="236"/>
      <c r="O645" s="92"/>
      <c r="P645" s="92"/>
      <c r="Q645" s="92"/>
      <c r="R645" s="92"/>
      <c r="S645" s="92"/>
      <c r="T645" s="93"/>
      <c r="U645" s="39"/>
      <c r="V645" s="39"/>
      <c r="W645" s="39"/>
      <c r="X645" s="39"/>
      <c r="Y645" s="39"/>
      <c r="Z645" s="39"/>
      <c r="AA645" s="39"/>
      <c r="AB645" s="39"/>
      <c r="AC645" s="39"/>
      <c r="AD645" s="39"/>
      <c r="AE645" s="39"/>
      <c r="AT645" s="18" t="s">
        <v>170</v>
      </c>
      <c r="AU645" s="18" t="s">
        <v>83</v>
      </c>
    </row>
    <row r="646" s="13" customFormat="1">
      <c r="A646" s="13"/>
      <c r="B646" s="237"/>
      <c r="C646" s="238"/>
      <c r="D646" s="232" t="s">
        <v>172</v>
      </c>
      <c r="E646" s="239" t="s">
        <v>1</v>
      </c>
      <c r="F646" s="240" t="s">
        <v>230</v>
      </c>
      <c r="G646" s="238"/>
      <c r="H646" s="239" t="s">
        <v>1</v>
      </c>
      <c r="I646" s="241"/>
      <c r="J646" s="238"/>
      <c r="K646" s="238"/>
      <c r="L646" s="242"/>
      <c r="M646" s="243"/>
      <c r="N646" s="244"/>
      <c r="O646" s="244"/>
      <c r="P646" s="244"/>
      <c r="Q646" s="244"/>
      <c r="R646" s="244"/>
      <c r="S646" s="244"/>
      <c r="T646" s="245"/>
      <c r="U646" s="13"/>
      <c r="V646" s="13"/>
      <c r="W646" s="13"/>
      <c r="X646" s="13"/>
      <c r="Y646" s="13"/>
      <c r="Z646" s="13"/>
      <c r="AA646" s="13"/>
      <c r="AB646" s="13"/>
      <c r="AC646" s="13"/>
      <c r="AD646" s="13"/>
      <c r="AE646" s="13"/>
      <c r="AT646" s="246" t="s">
        <v>172</v>
      </c>
      <c r="AU646" s="246" t="s">
        <v>83</v>
      </c>
      <c r="AV646" s="13" t="s">
        <v>81</v>
      </c>
      <c r="AW646" s="13" t="s">
        <v>30</v>
      </c>
      <c r="AX646" s="13" t="s">
        <v>73</v>
      </c>
      <c r="AY646" s="246" t="s">
        <v>160</v>
      </c>
    </row>
    <row r="647" s="14" customFormat="1">
      <c r="A647" s="14"/>
      <c r="B647" s="247"/>
      <c r="C647" s="248"/>
      <c r="D647" s="232" t="s">
        <v>172</v>
      </c>
      <c r="E647" s="249" t="s">
        <v>1</v>
      </c>
      <c r="F647" s="250" t="s">
        <v>735</v>
      </c>
      <c r="G647" s="248"/>
      <c r="H647" s="251">
        <v>2.52</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172</v>
      </c>
      <c r="AU647" s="257" t="s">
        <v>83</v>
      </c>
      <c r="AV647" s="14" t="s">
        <v>83</v>
      </c>
      <c r="AW647" s="14" t="s">
        <v>30</v>
      </c>
      <c r="AX647" s="14" t="s">
        <v>73</v>
      </c>
      <c r="AY647" s="257" t="s">
        <v>160</v>
      </c>
    </row>
    <row r="648" s="13" customFormat="1">
      <c r="A648" s="13"/>
      <c r="B648" s="237"/>
      <c r="C648" s="238"/>
      <c r="D648" s="232" t="s">
        <v>172</v>
      </c>
      <c r="E648" s="239" t="s">
        <v>1</v>
      </c>
      <c r="F648" s="240" t="s">
        <v>671</v>
      </c>
      <c r="G648" s="238"/>
      <c r="H648" s="239" t="s">
        <v>1</v>
      </c>
      <c r="I648" s="241"/>
      <c r="J648" s="238"/>
      <c r="K648" s="238"/>
      <c r="L648" s="242"/>
      <c r="M648" s="243"/>
      <c r="N648" s="244"/>
      <c r="O648" s="244"/>
      <c r="P648" s="244"/>
      <c r="Q648" s="244"/>
      <c r="R648" s="244"/>
      <c r="S648" s="244"/>
      <c r="T648" s="245"/>
      <c r="U648" s="13"/>
      <c r="V648" s="13"/>
      <c r="W648" s="13"/>
      <c r="X648" s="13"/>
      <c r="Y648" s="13"/>
      <c r="Z648" s="13"/>
      <c r="AA648" s="13"/>
      <c r="AB648" s="13"/>
      <c r="AC648" s="13"/>
      <c r="AD648" s="13"/>
      <c r="AE648" s="13"/>
      <c r="AT648" s="246" t="s">
        <v>172</v>
      </c>
      <c r="AU648" s="246" t="s">
        <v>83</v>
      </c>
      <c r="AV648" s="13" t="s">
        <v>81</v>
      </c>
      <c r="AW648" s="13" t="s">
        <v>30</v>
      </c>
      <c r="AX648" s="13" t="s">
        <v>73</v>
      </c>
      <c r="AY648" s="246" t="s">
        <v>160</v>
      </c>
    </row>
    <row r="649" s="14" customFormat="1">
      <c r="A649" s="14"/>
      <c r="B649" s="247"/>
      <c r="C649" s="248"/>
      <c r="D649" s="232" t="s">
        <v>172</v>
      </c>
      <c r="E649" s="249" t="s">
        <v>1</v>
      </c>
      <c r="F649" s="250" t="s">
        <v>736</v>
      </c>
      <c r="G649" s="248"/>
      <c r="H649" s="251">
        <v>7.0140000000000002</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172</v>
      </c>
      <c r="AU649" s="257" t="s">
        <v>83</v>
      </c>
      <c r="AV649" s="14" t="s">
        <v>83</v>
      </c>
      <c r="AW649" s="14" t="s">
        <v>30</v>
      </c>
      <c r="AX649" s="14" t="s">
        <v>73</v>
      </c>
      <c r="AY649" s="257" t="s">
        <v>160</v>
      </c>
    </row>
    <row r="650" s="16" customFormat="1">
      <c r="A650" s="16"/>
      <c r="B650" s="269"/>
      <c r="C650" s="270"/>
      <c r="D650" s="232" t="s">
        <v>172</v>
      </c>
      <c r="E650" s="271" t="s">
        <v>1</v>
      </c>
      <c r="F650" s="272" t="s">
        <v>182</v>
      </c>
      <c r="G650" s="270"/>
      <c r="H650" s="273">
        <v>9.5340000000000007</v>
      </c>
      <c r="I650" s="274"/>
      <c r="J650" s="270"/>
      <c r="K650" s="270"/>
      <c r="L650" s="275"/>
      <c r="M650" s="276"/>
      <c r="N650" s="277"/>
      <c r="O650" s="277"/>
      <c r="P650" s="277"/>
      <c r="Q650" s="277"/>
      <c r="R650" s="277"/>
      <c r="S650" s="277"/>
      <c r="T650" s="278"/>
      <c r="U650" s="16"/>
      <c r="V650" s="16"/>
      <c r="W650" s="16"/>
      <c r="X650" s="16"/>
      <c r="Y650" s="16"/>
      <c r="Z650" s="16"/>
      <c r="AA650" s="16"/>
      <c r="AB650" s="16"/>
      <c r="AC650" s="16"/>
      <c r="AD650" s="16"/>
      <c r="AE650" s="16"/>
      <c r="AT650" s="279" t="s">
        <v>172</v>
      </c>
      <c r="AU650" s="279" t="s">
        <v>83</v>
      </c>
      <c r="AV650" s="16" t="s">
        <v>168</v>
      </c>
      <c r="AW650" s="16" t="s">
        <v>30</v>
      </c>
      <c r="AX650" s="16" t="s">
        <v>81</v>
      </c>
      <c r="AY650" s="279" t="s">
        <v>160</v>
      </c>
    </row>
    <row r="651" s="2" customFormat="1" ht="24.15" customHeight="1">
      <c r="A651" s="39"/>
      <c r="B651" s="40"/>
      <c r="C651" s="219" t="s">
        <v>737</v>
      </c>
      <c r="D651" s="219" t="s">
        <v>163</v>
      </c>
      <c r="E651" s="220" t="s">
        <v>738</v>
      </c>
      <c r="F651" s="221" t="s">
        <v>739</v>
      </c>
      <c r="G651" s="222" t="s">
        <v>698</v>
      </c>
      <c r="H651" s="223">
        <v>1</v>
      </c>
      <c r="I651" s="224"/>
      <c r="J651" s="225">
        <f>ROUND(I651*H651,2)</f>
        <v>0</v>
      </c>
      <c r="K651" s="221" t="s">
        <v>1</v>
      </c>
      <c r="L651" s="45"/>
      <c r="M651" s="226" t="s">
        <v>1</v>
      </c>
      <c r="N651" s="227" t="s">
        <v>38</v>
      </c>
      <c r="O651" s="92"/>
      <c r="P651" s="228">
        <f>O651*H651</f>
        <v>0</v>
      </c>
      <c r="Q651" s="228">
        <v>0</v>
      </c>
      <c r="R651" s="228">
        <f>Q651*H651</f>
        <v>0</v>
      </c>
      <c r="S651" s="228">
        <v>0</v>
      </c>
      <c r="T651" s="229">
        <f>S651*H651</f>
        <v>0</v>
      </c>
      <c r="U651" s="39"/>
      <c r="V651" s="39"/>
      <c r="W651" s="39"/>
      <c r="X651" s="39"/>
      <c r="Y651" s="39"/>
      <c r="Z651" s="39"/>
      <c r="AA651" s="39"/>
      <c r="AB651" s="39"/>
      <c r="AC651" s="39"/>
      <c r="AD651" s="39"/>
      <c r="AE651" s="39"/>
      <c r="AR651" s="230" t="s">
        <v>168</v>
      </c>
      <c r="AT651" s="230" t="s">
        <v>163</v>
      </c>
      <c r="AU651" s="230" t="s">
        <v>83</v>
      </c>
      <c r="AY651" s="18" t="s">
        <v>160</v>
      </c>
      <c r="BE651" s="231">
        <f>IF(N651="základní",J651,0)</f>
        <v>0</v>
      </c>
      <c r="BF651" s="231">
        <f>IF(N651="snížená",J651,0)</f>
        <v>0</v>
      </c>
      <c r="BG651" s="231">
        <f>IF(N651="zákl. přenesená",J651,0)</f>
        <v>0</v>
      </c>
      <c r="BH651" s="231">
        <f>IF(N651="sníž. přenesená",J651,0)</f>
        <v>0</v>
      </c>
      <c r="BI651" s="231">
        <f>IF(N651="nulová",J651,0)</f>
        <v>0</v>
      </c>
      <c r="BJ651" s="18" t="s">
        <v>81</v>
      </c>
      <c r="BK651" s="231">
        <f>ROUND(I651*H651,2)</f>
        <v>0</v>
      </c>
      <c r="BL651" s="18" t="s">
        <v>168</v>
      </c>
      <c r="BM651" s="230" t="s">
        <v>740</v>
      </c>
    </row>
    <row r="652" s="2" customFormat="1">
      <c r="A652" s="39"/>
      <c r="B652" s="40"/>
      <c r="C652" s="41"/>
      <c r="D652" s="232" t="s">
        <v>170</v>
      </c>
      <c r="E652" s="41"/>
      <c r="F652" s="233" t="s">
        <v>741</v>
      </c>
      <c r="G652" s="41"/>
      <c r="H652" s="41"/>
      <c r="I652" s="234"/>
      <c r="J652" s="41"/>
      <c r="K652" s="41"/>
      <c r="L652" s="45"/>
      <c r="M652" s="235"/>
      <c r="N652" s="236"/>
      <c r="O652" s="92"/>
      <c r="P652" s="92"/>
      <c r="Q652" s="92"/>
      <c r="R652" s="92"/>
      <c r="S652" s="92"/>
      <c r="T652" s="93"/>
      <c r="U652" s="39"/>
      <c r="V652" s="39"/>
      <c r="W652" s="39"/>
      <c r="X652" s="39"/>
      <c r="Y652" s="39"/>
      <c r="Z652" s="39"/>
      <c r="AA652" s="39"/>
      <c r="AB652" s="39"/>
      <c r="AC652" s="39"/>
      <c r="AD652" s="39"/>
      <c r="AE652" s="39"/>
      <c r="AT652" s="18" t="s">
        <v>170</v>
      </c>
      <c r="AU652" s="18" t="s">
        <v>83</v>
      </c>
    </row>
    <row r="653" s="2" customFormat="1" ht="24.15" customHeight="1">
      <c r="A653" s="39"/>
      <c r="B653" s="40"/>
      <c r="C653" s="219" t="s">
        <v>742</v>
      </c>
      <c r="D653" s="219" t="s">
        <v>163</v>
      </c>
      <c r="E653" s="220" t="s">
        <v>743</v>
      </c>
      <c r="F653" s="221" t="s">
        <v>744</v>
      </c>
      <c r="G653" s="222" t="s">
        <v>166</v>
      </c>
      <c r="H653" s="223">
        <v>1.8180000000000001</v>
      </c>
      <c r="I653" s="224"/>
      <c r="J653" s="225">
        <f>ROUND(I653*H653,2)</f>
        <v>0</v>
      </c>
      <c r="K653" s="221" t="s">
        <v>167</v>
      </c>
      <c r="L653" s="45"/>
      <c r="M653" s="226" t="s">
        <v>1</v>
      </c>
      <c r="N653" s="227" t="s">
        <v>38</v>
      </c>
      <c r="O653" s="92"/>
      <c r="P653" s="228">
        <f>O653*H653</f>
        <v>0</v>
      </c>
      <c r="Q653" s="228">
        <v>0</v>
      </c>
      <c r="R653" s="228">
        <f>Q653*H653</f>
        <v>0</v>
      </c>
      <c r="S653" s="228">
        <v>0.16500000000000001</v>
      </c>
      <c r="T653" s="229">
        <f>S653*H653</f>
        <v>0.29997000000000001</v>
      </c>
      <c r="U653" s="39"/>
      <c r="V653" s="39"/>
      <c r="W653" s="39"/>
      <c r="X653" s="39"/>
      <c r="Y653" s="39"/>
      <c r="Z653" s="39"/>
      <c r="AA653" s="39"/>
      <c r="AB653" s="39"/>
      <c r="AC653" s="39"/>
      <c r="AD653" s="39"/>
      <c r="AE653" s="39"/>
      <c r="AR653" s="230" t="s">
        <v>168</v>
      </c>
      <c r="AT653" s="230" t="s">
        <v>163</v>
      </c>
      <c r="AU653" s="230" t="s">
        <v>83</v>
      </c>
      <c r="AY653" s="18" t="s">
        <v>160</v>
      </c>
      <c r="BE653" s="231">
        <f>IF(N653="základní",J653,0)</f>
        <v>0</v>
      </c>
      <c r="BF653" s="231">
        <f>IF(N653="snížená",J653,0)</f>
        <v>0</v>
      </c>
      <c r="BG653" s="231">
        <f>IF(N653="zákl. přenesená",J653,0)</f>
        <v>0</v>
      </c>
      <c r="BH653" s="231">
        <f>IF(N653="sníž. přenesená",J653,0)</f>
        <v>0</v>
      </c>
      <c r="BI653" s="231">
        <f>IF(N653="nulová",J653,0)</f>
        <v>0</v>
      </c>
      <c r="BJ653" s="18" t="s">
        <v>81</v>
      </c>
      <c r="BK653" s="231">
        <f>ROUND(I653*H653,2)</f>
        <v>0</v>
      </c>
      <c r="BL653" s="18" t="s">
        <v>168</v>
      </c>
      <c r="BM653" s="230" t="s">
        <v>745</v>
      </c>
    </row>
    <row r="654" s="2" customFormat="1">
      <c r="A654" s="39"/>
      <c r="B654" s="40"/>
      <c r="C654" s="41"/>
      <c r="D654" s="232" t="s">
        <v>170</v>
      </c>
      <c r="E654" s="41"/>
      <c r="F654" s="233" t="s">
        <v>746</v>
      </c>
      <c r="G654" s="41"/>
      <c r="H654" s="41"/>
      <c r="I654" s="234"/>
      <c r="J654" s="41"/>
      <c r="K654" s="41"/>
      <c r="L654" s="45"/>
      <c r="M654" s="235"/>
      <c r="N654" s="236"/>
      <c r="O654" s="92"/>
      <c r="P654" s="92"/>
      <c r="Q654" s="92"/>
      <c r="R654" s="92"/>
      <c r="S654" s="92"/>
      <c r="T654" s="93"/>
      <c r="U654" s="39"/>
      <c r="V654" s="39"/>
      <c r="W654" s="39"/>
      <c r="X654" s="39"/>
      <c r="Y654" s="39"/>
      <c r="Z654" s="39"/>
      <c r="AA654" s="39"/>
      <c r="AB654" s="39"/>
      <c r="AC654" s="39"/>
      <c r="AD654" s="39"/>
      <c r="AE654" s="39"/>
      <c r="AT654" s="18" t="s">
        <v>170</v>
      </c>
      <c r="AU654" s="18" t="s">
        <v>83</v>
      </c>
    </row>
    <row r="655" s="13" customFormat="1">
      <c r="A655" s="13"/>
      <c r="B655" s="237"/>
      <c r="C655" s="238"/>
      <c r="D655" s="232" t="s">
        <v>172</v>
      </c>
      <c r="E655" s="239" t="s">
        <v>1</v>
      </c>
      <c r="F655" s="240" t="s">
        <v>173</v>
      </c>
      <c r="G655" s="238"/>
      <c r="H655" s="239" t="s">
        <v>1</v>
      </c>
      <c r="I655" s="241"/>
      <c r="J655" s="238"/>
      <c r="K655" s="238"/>
      <c r="L655" s="242"/>
      <c r="M655" s="243"/>
      <c r="N655" s="244"/>
      <c r="O655" s="244"/>
      <c r="P655" s="244"/>
      <c r="Q655" s="244"/>
      <c r="R655" s="244"/>
      <c r="S655" s="244"/>
      <c r="T655" s="245"/>
      <c r="U655" s="13"/>
      <c r="V655" s="13"/>
      <c r="W655" s="13"/>
      <c r="X655" s="13"/>
      <c r="Y655" s="13"/>
      <c r="Z655" s="13"/>
      <c r="AA655" s="13"/>
      <c r="AB655" s="13"/>
      <c r="AC655" s="13"/>
      <c r="AD655" s="13"/>
      <c r="AE655" s="13"/>
      <c r="AT655" s="246" t="s">
        <v>172</v>
      </c>
      <c r="AU655" s="246" t="s">
        <v>83</v>
      </c>
      <c r="AV655" s="13" t="s">
        <v>81</v>
      </c>
      <c r="AW655" s="13" t="s">
        <v>30</v>
      </c>
      <c r="AX655" s="13" t="s">
        <v>73</v>
      </c>
      <c r="AY655" s="246" t="s">
        <v>160</v>
      </c>
    </row>
    <row r="656" s="14" customFormat="1">
      <c r="A656" s="14"/>
      <c r="B656" s="247"/>
      <c r="C656" s="248"/>
      <c r="D656" s="232" t="s">
        <v>172</v>
      </c>
      <c r="E656" s="249" t="s">
        <v>1</v>
      </c>
      <c r="F656" s="250" t="s">
        <v>747</v>
      </c>
      <c r="G656" s="248"/>
      <c r="H656" s="251">
        <v>1.8180000000000001</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172</v>
      </c>
      <c r="AU656" s="257" t="s">
        <v>83</v>
      </c>
      <c r="AV656" s="14" t="s">
        <v>83</v>
      </c>
      <c r="AW656" s="14" t="s">
        <v>30</v>
      </c>
      <c r="AX656" s="14" t="s">
        <v>81</v>
      </c>
      <c r="AY656" s="257" t="s">
        <v>160</v>
      </c>
    </row>
    <row r="657" s="2" customFormat="1" ht="37.8" customHeight="1">
      <c r="A657" s="39"/>
      <c r="B657" s="40"/>
      <c r="C657" s="219" t="s">
        <v>748</v>
      </c>
      <c r="D657" s="219" t="s">
        <v>163</v>
      </c>
      <c r="E657" s="220" t="s">
        <v>749</v>
      </c>
      <c r="F657" s="221" t="s">
        <v>750</v>
      </c>
      <c r="G657" s="222" t="s">
        <v>166</v>
      </c>
      <c r="H657" s="223">
        <v>596.80999999999995</v>
      </c>
      <c r="I657" s="224"/>
      <c r="J657" s="225">
        <f>ROUND(I657*H657,2)</f>
        <v>0</v>
      </c>
      <c r="K657" s="221" t="s">
        <v>167</v>
      </c>
      <c r="L657" s="45"/>
      <c r="M657" s="226" t="s">
        <v>1</v>
      </c>
      <c r="N657" s="227" t="s">
        <v>38</v>
      </c>
      <c r="O657" s="92"/>
      <c r="P657" s="228">
        <f>O657*H657</f>
        <v>0</v>
      </c>
      <c r="Q657" s="228">
        <v>0</v>
      </c>
      <c r="R657" s="228">
        <f>Q657*H657</f>
        <v>0</v>
      </c>
      <c r="S657" s="228">
        <v>0.045999999999999999</v>
      </c>
      <c r="T657" s="229">
        <f>S657*H657</f>
        <v>27.453259999999997</v>
      </c>
      <c r="U657" s="39"/>
      <c r="V657" s="39"/>
      <c r="W657" s="39"/>
      <c r="X657" s="39"/>
      <c r="Y657" s="39"/>
      <c r="Z657" s="39"/>
      <c r="AA657" s="39"/>
      <c r="AB657" s="39"/>
      <c r="AC657" s="39"/>
      <c r="AD657" s="39"/>
      <c r="AE657" s="39"/>
      <c r="AR657" s="230" t="s">
        <v>168</v>
      </c>
      <c r="AT657" s="230" t="s">
        <v>163</v>
      </c>
      <c r="AU657" s="230" t="s">
        <v>83</v>
      </c>
      <c r="AY657" s="18" t="s">
        <v>160</v>
      </c>
      <c r="BE657" s="231">
        <f>IF(N657="základní",J657,0)</f>
        <v>0</v>
      </c>
      <c r="BF657" s="231">
        <f>IF(N657="snížená",J657,0)</f>
        <v>0</v>
      </c>
      <c r="BG657" s="231">
        <f>IF(N657="zákl. přenesená",J657,0)</f>
        <v>0</v>
      </c>
      <c r="BH657" s="231">
        <f>IF(N657="sníž. přenesená",J657,0)</f>
        <v>0</v>
      </c>
      <c r="BI657" s="231">
        <f>IF(N657="nulová",J657,0)</f>
        <v>0</v>
      </c>
      <c r="BJ657" s="18" t="s">
        <v>81</v>
      </c>
      <c r="BK657" s="231">
        <f>ROUND(I657*H657,2)</f>
        <v>0</v>
      </c>
      <c r="BL657" s="18" t="s">
        <v>168</v>
      </c>
      <c r="BM657" s="230" t="s">
        <v>751</v>
      </c>
    </row>
    <row r="658" s="2" customFormat="1">
      <c r="A658" s="39"/>
      <c r="B658" s="40"/>
      <c r="C658" s="41"/>
      <c r="D658" s="232" t="s">
        <v>170</v>
      </c>
      <c r="E658" s="41"/>
      <c r="F658" s="233" t="s">
        <v>752</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170</v>
      </c>
      <c r="AU658" s="18" t="s">
        <v>83</v>
      </c>
    </row>
    <row r="659" s="13" customFormat="1">
      <c r="A659" s="13"/>
      <c r="B659" s="237"/>
      <c r="C659" s="238"/>
      <c r="D659" s="232" t="s">
        <v>172</v>
      </c>
      <c r="E659" s="239" t="s">
        <v>1</v>
      </c>
      <c r="F659" s="240" t="s">
        <v>431</v>
      </c>
      <c r="G659" s="238"/>
      <c r="H659" s="239" t="s">
        <v>1</v>
      </c>
      <c r="I659" s="241"/>
      <c r="J659" s="238"/>
      <c r="K659" s="238"/>
      <c r="L659" s="242"/>
      <c r="M659" s="243"/>
      <c r="N659" s="244"/>
      <c r="O659" s="244"/>
      <c r="P659" s="244"/>
      <c r="Q659" s="244"/>
      <c r="R659" s="244"/>
      <c r="S659" s="244"/>
      <c r="T659" s="245"/>
      <c r="U659" s="13"/>
      <c r="V659" s="13"/>
      <c r="W659" s="13"/>
      <c r="X659" s="13"/>
      <c r="Y659" s="13"/>
      <c r="Z659" s="13"/>
      <c r="AA659" s="13"/>
      <c r="AB659" s="13"/>
      <c r="AC659" s="13"/>
      <c r="AD659" s="13"/>
      <c r="AE659" s="13"/>
      <c r="AT659" s="246" t="s">
        <v>172</v>
      </c>
      <c r="AU659" s="246" t="s">
        <v>83</v>
      </c>
      <c r="AV659" s="13" t="s">
        <v>81</v>
      </c>
      <c r="AW659" s="13" t="s">
        <v>30</v>
      </c>
      <c r="AX659" s="13" t="s">
        <v>73</v>
      </c>
      <c r="AY659" s="246" t="s">
        <v>160</v>
      </c>
    </row>
    <row r="660" s="14" customFormat="1">
      <c r="A660" s="14"/>
      <c r="B660" s="247"/>
      <c r="C660" s="248"/>
      <c r="D660" s="232" t="s">
        <v>172</v>
      </c>
      <c r="E660" s="249" t="s">
        <v>1</v>
      </c>
      <c r="F660" s="250" t="s">
        <v>753</v>
      </c>
      <c r="G660" s="248"/>
      <c r="H660" s="251">
        <v>62.994</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172</v>
      </c>
      <c r="AU660" s="257" t="s">
        <v>83</v>
      </c>
      <c r="AV660" s="14" t="s">
        <v>83</v>
      </c>
      <c r="AW660" s="14" t="s">
        <v>30</v>
      </c>
      <c r="AX660" s="14" t="s">
        <v>73</v>
      </c>
      <c r="AY660" s="257" t="s">
        <v>160</v>
      </c>
    </row>
    <row r="661" s="13" customFormat="1">
      <c r="A661" s="13"/>
      <c r="B661" s="237"/>
      <c r="C661" s="238"/>
      <c r="D661" s="232" t="s">
        <v>172</v>
      </c>
      <c r="E661" s="239" t="s">
        <v>1</v>
      </c>
      <c r="F661" s="240" t="s">
        <v>621</v>
      </c>
      <c r="G661" s="238"/>
      <c r="H661" s="239" t="s">
        <v>1</v>
      </c>
      <c r="I661" s="241"/>
      <c r="J661" s="238"/>
      <c r="K661" s="238"/>
      <c r="L661" s="242"/>
      <c r="M661" s="243"/>
      <c r="N661" s="244"/>
      <c r="O661" s="244"/>
      <c r="P661" s="244"/>
      <c r="Q661" s="244"/>
      <c r="R661" s="244"/>
      <c r="S661" s="244"/>
      <c r="T661" s="245"/>
      <c r="U661" s="13"/>
      <c r="V661" s="13"/>
      <c r="W661" s="13"/>
      <c r="X661" s="13"/>
      <c r="Y661" s="13"/>
      <c r="Z661" s="13"/>
      <c r="AA661" s="13"/>
      <c r="AB661" s="13"/>
      <c r="AC661" s="13"/>
      <c r="AD661" s="13"/>
      <c r="AE661" s="13"/>
      <c r="AT661" s="246" t="s">
        <v>172</v>
      </c>
      <c r="AU661" s="246" t="s">
        <v>83</v>
      </c>
      <c r="AV661" s="13" t="s">
        <v>81</v>
      </c>
      <c r="AW661" s="13" t="s">
        <v>30</v>
      </c>
      <c r="AX661" s="13" t="s">
        <v>73</v>
      </c>
      <c r="AY661" s="246" t="s">
        <v>160</v>
      </c>
    </row>
    <row r="662" s="14" customFormat="1">
      <c r="A662" s="14"/>
      <c r="B662" s="247"/>
      <c r="C662" s="248"/>
      <c r="D662" s="232" t="s">
        <v>172</v>
      </c>
      <c r="E662" s="249" t="s">
        <v>1</v>
      </c>
      <c r="F662" s="250" t="s">
        <v>754</v>
      </c>
      <c r="G662" s="248"/>
      <c r="H662" s="251">
        <v>40.265000000000001</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172</v>
      </c>
      <c r="AU662" s="257" t="s">
        <v>83</v>
      </c>
      <c r="AV662" s="14" t="s">
        <v>83</v>
      </c>
      <c r="AW662" s="14" t="s">
        <v>30</v>
      </c>
      <c r="AX662" s="14" t="s">
        <v>73</v>
      </c>
      <c r="AY662" s="257" t="s">
        <v>160</v>
      </c>
    </row>
    <row r="663" s="13" customFormat="1">
      <c r="A663" s="13"/>
      <c r="B663" s="237"/>
      <c r="C663" s="238"/>
      <c r="D663" s="232" t="s">
        <v>172</v>
      </c>
      <c r="E663" s="239" t="s">
        <v>1</v>
      </c>
      <c r="F663" s="240" t="s">
        <v>755</v>
      </c>
      <c r="G663" s="238"/>
      <c r="H663" s="239" t="s">
        <v>1</v>
      </c>
      <c r="I663" s="241"/>
      <c r="J663" s="238"/>
      <c r="K663" s="238"/>
      <c r="L663" s="242"/>
      <c r="M663" s="243"/>
      <c r="N663" s="244"/>
      <c r="O663" s="244"/>
      <c r="P663" s="244"/>
      <c r="Q663" s="244"/>
      <c r="R663" s="244"/>
      <c r="S663" s="244"/>
      <c r="T663" s="245"/>
      <c r="U663" s="13"/>
      <c r="V663" s="13"/>
      <c r="W663" s="13"/>
      <c r="X663" s="13"/>
      <c r="Y663" s="13"/>
      <c r="Z663" s="13"/>
      <c r="AA663" s="13"/>
      <c r="AB663" s="13"/>
      <c r="AC663" s="13"/>
      <c r="AD663" s="13"/>
      <c r="AE663" s="13"/>
      <c r="AT663" s="246" t="s">
        <v>172</v>
      </c>
      <c r="AU663" s="246" t="s">
        <v>83</v>
      </c>
      <c r="AV663" s="13" t="s">
        <v>81</v>
      </c>
      <c r="AW663" s="13" t="s">
        <v>30</v>
      </c>
      <c r="AX663" s="13" t="s">
        <v>73</v>
      </c>
      <c r="AY663" s="246" t="s">
        <v>160</v>
      </c>
    </row>
    <row r="664" s="14" customFormat="1">
      <c r="A664" s="14"/>
      <c r="B664" s="247"/>
      <c r="C664" s="248"/>
      <c r="D664" s="232" t="s">
        <v>172</v>
      </c>
      <c r="E664" s="249" t="s">
        <v>1</v>
      </c>
      <c r="F664" s="250" t="s">
        <v>756</v>
      </c>
      <c r="G664" s="248"/>
      <c r="H664" s="251">
        <v>90.662000000000006</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172</v>
      </c>
      <c r="AU664" s="257" t="s">
        <v>83</v>
      </c>
      <c r="AV664" s="14" t="s">
        <v>83</v>
      </c>
      <c r="AW664" s="14" t="s">
        <v>30</v>
      </c>
      <c r="AX664" s="14" t="s">
        <v>73</v>
      </c>
      <c r="AY664" s="257" t="s">
        <v>160</v>
      </c>
    </row>
    <row r="665" s="13" customFormat="1">
      <c r="A665" s="13"/>
      <c r="B665" s="237"/>
      <c r="C665" s="238"/>
      <c r="D665" s="232" t="s">
        <v>172</v>
      </c>
      <c r="E665" s="239" t="s">
        <v>1</v>
      </c>
      <c r="F665" s="240" t="s">
        <v>560</v>
      </c>
      <c r="G665" s="238"/>
      <c r="H665" s="239" t="s">
        <v>1</v>
      </c>
      <c r="I665" s="241"/>
      <c r="J665" s="238"/>
      <c r="K665" s="238"/>
      <c r="L665" s="242"/>
      <c r="M665" s="243"/>
      <c r="N665" s="244"/>
      <c r="O665" s="244"/>
      <c r="P665" s="244"/>
      <c r="Q665" s="244"/>
      <c r="R665" s="244"/>
      <c r="S665" s="244"/>
      <c r="T665" s="245"/>
      <c r="U665" s="13"/>
      <c r="V665" s="13"/>
      <c r="W665" s="13"/>
      <c r="X665" s="13"/>
      <c r="Y665" s="13"/>
      <c r="Z665" s="13"/>
      <c r="AA665" s="13"/>
      <c r="AB665" s="13"/>
      <c r="AC665" s="13"/>
      <c r="AD665" s="13"/>
      <c r="AE665" s="13"/>
      <c r="AT665" s="246" t="s">
        <v>172</v>
      </c>
      <c r="AU665" s="246" t="s">
        <v>83</v>
      </c>
      <c r="AV665" s="13" t="s">
        <v>81</v>
      </c>
      <c r="AW665" s="13" t="s">
        <v>30</v>
      </c>
      <c r="AX665" s="13" t="s">
        <v>73</v>
      </c>
      <c r="AY665" s="246" t="s">
        <v>160</v>
      </c>
    </row>
    <row r="666" s="14" customFormat="1">
      <c r="A666" s="14"/>
      <c r="B666" s="247"/>
      <c r="C666" s="248"/>
      <c r="D666" s="232" t="s">
        <v>172</v>
      </c>
      <c r="E666" s="249" t="s">
        <v>1</v>
      </c>
      <c r="F666" s="250" t="s">
        <v>757</v>
      </c>
      <c r="G666" s="248"/>
      <c r="H666" s="251">
        <v>61.755000000000003</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172</v>
      </c>
      <c r="AU666" s="257" t="s">
        <v>83</v>
      </c>
      <c r="AV666" s="14" t="s">
        <v>83</v>
      </c>
      <c r="AW666" s="14" t="s">
        <v>30</v>
      </c>
      <c r="AX666" s="14" t="s">
        <v>73</v>
      </c>
      <c r="AY666" s="257" t="s">
        <v>160</v>
      </c>
    </row>
    <row r="667" s="13" customFormat="1">
      <c r="A667" s="13"/>
      <c r="B667" s="237"/>
      <c r="C667" s="238"/>
      <c r="D667" s="232" t="s">
        <v>172</v>
      </c>
      <c r="E667" s="239" t="s">
        <v>1</v>
      </c>
      <c r="F667" s="240" t="s">
        <v>623</v>
      </c>
      <c r="G667" s="238"/>
      <c r="H667" s="239" t="s">
        <v>1</v>
      </c>
      <c r="I667" s="241"/>
      <c r="J667" s="238"/>
      <c r="K667" s="238"/>
      <c r="L667" s="242"/>
      <c r="M667" s="243"/>
      <c r="N667" s="244"/>
      <c r="O667" s="244"/>
      <c r="P667" s="244"/>
      <c r="Q667" s="244"/>
      <c r="R667" s="244"/>
      <c r="S667" s="244"/>
      <c r="T667" s="245"/>
      <c r="U667" s="13"/>
      <c r="V667" s="13"/>
      <c r="W667" s="13"/>
      <c r="X667" s="13"/>
      <c r="Y667" s="13"/>
      <c r="Z667" s="13"/>
      <c r="AA667" s="13"/>
      <c r="AB667" s="13"/>
      <c r="AC667" s="13"/>
      <c r="AD667" s="13"/>
      <c r="AE667" s="13"/>
      <c r="AT667" s="246" t="s">
        <v>172</v>
      </c>
      <c r="AU667" s="246" t="s">
        <v>83</v>
      </c>
      <c r="AV667" s="13" t="s">
        <v>81</v>
      </c>
      <c r="AW667" s="13" t="s">
        <v>30</v>
      </c>
      <c r="AX667" s="13" t="s">
        <v>73</v>
      </c>
      <c r="AY667" s="246" t="s">
        <v>160</v>
      </c>
    </row>
    <row r="668" s="14" customFormat="1">
      <c r="A668" s="14"/>
      <c r="B668" s="247"/>
      <c r="C668" s="248"/>
      <c r="D668" s="232" t="s">
        <v>172</v>
      </c>
      <c r="E668" s="249" t="s">
        <v>1</v>
      </c>
      <c r="F668" s="250" t="s">
        <v>758</v>
      </c>
      <c r="G668" s="248"/>
      <c r="H668" s="251">
        <v>13.984</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172</v>
      </c>
      <c r="AU668" s="257" t="s">
        <v>83</v>
      </c>
      <c r="AV668" s="14" t="s">
        <v>83</v>
      </c>
      <c r="AW668" s="14" t="s">
        <v>30</v>
      </c>
      <c r="AX668" s="14" t="s">
        <v>73</v>
      </c>
      <c r="AY668" s="257" t="s">
        <v>160</v>
      </c>
    </row>
    <row r="669" s="13" customFormat="1">
      <c r="A669" s="13"/>
      <c r="B669" s="237"/>
      <c r="C669" s="238"/>
      <c r="D669" s="232" t="s">
        <v>172</v>
      </c>
      <c r="E669" s="239" t="s">
        <v>1</v>
      </c>
      <c r="F669" s="240" t="s">
        <v>625</v>
      </c>
      <c r="G669" s="238"/>
      <c r="H669" s="239" t="s">
        <v>1</v>
      </c>
      <c r="I669" s="241"/>
      <c r="J669" s="238"/>
      <c r="K669" s="238"/>
      <c r="L669" s="242"/>
      <c r="M669" s="243"/>
      <c r="N669" s="244"/>
      <c r="O669" s="244"/>
      <c r="P669" s="244"/>
      <c r="Q669" s="244"/>
      <c r="R669" s="244"/>
      <c r="S669" s="244"/>
      <c r="T669" s="245"/>
      <c r="U669" s="13"/>
      <c r="V669" s="13"/>
      <c r="W669" s="13"/>
      <c r="X669" s="13"/>
      <c r="Y669" s="13"/>
      <c r="Z669" s="13"/>
      <c r="AA669" s="13"/>
      <c r="AB669" s="13"/>
      <c r="AC669" s="13"/>
      <c r="AD669" s="13"/>
      <c r="AE669" s="13"/>
      <c r="AT669" s="246" t="s">
        <v>172</v>
      </c>
      <c r="AU669" s="246" t="s">
        <v>83</v>
      </c>
      <c r="AV669" s="13" t="s">
        <v>81</v>
      </c>
      <c r="AW669" s="13" t="s">
        <v>30</v>
      </c>
      <c r="AX669" s="13" t="s">
        <v>73</v>
      </c>
      <c r="AY669" s="246" t="s">
        <v>160</v>
      </c>
    </row>
    <row r="670" s="14" customFormat="1">
      <c r="A670" s="14"/>
      <c r="B670" s="247"/>
      <c r="C670" s="248"/>
      <c r="D670" s="232" t="s">
        <v>172</v>
      </c>
      <c r="E670" s="249" t="s">
        <v>1</v>
      </c>
      <c r="F670" s="250" t="s">
        <v>759</v>
      </c>
      <c r="G670" s="248"/>
      <c r="H670" s="251">
        <v>11.458</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172</v>
      </c>
      <c r="AU670" s="257" t="s">
        <v>83</v>
      </c>
      <c r="AV670" s="14" t="s">
        <v>83</v>
      </c>
      <c r="AW670" s="14" t="s">
        <v>30</v>
      </c>
      <c r="AX670" s="14" t="s">
        <v>73</v>
      </c>
      <c r="AY670" s="257" t="s">
        <v>160</v>
      </c>
    </row>
    <row r="671" s="13" customFormat="1">
      <c r="A671" s="13"/>
      <c r="B671" s="237"/>
      <c r="C671" s="238"/>
      <c r="D671" s="232" t="s">
        <v>172</v>
      </c>
      <c r="E671" s="239" t="s">
        <v>1</v>
      </c>
      <c r="F671" s="240" t="s">
        <v>627</v>
      </c>
      <c r="G671" s="238"/>
      <c r="H671" s="239" t="s">
        <v>1</v>
      </c>
      <c r="I671" s="241"/>
      <c r="J671" s="238"/>
      <c r="K671" s="238"/>
      <c r="L671" s="242"/>
      <c r="M671" s="243"/>
      <c r="N671" s="244"/>
      <c r="O671" s="244"/>
      <c r="P671" s="244"/>
      <c r="Q671" s="244"/>
      <c r="R671" s="244"/>
      <c r="S671" s="244"/>
      <c r="T671" s="245"/>
      <c r="U671" s="13"/>
      <c r="V671" s="13"/>
      <c r="W671" s="13"/>
      <c r="X671" s="13"/>
      <c r="Y671" s="13"/>
      <c r="Z671" s="13"/>
      <c r="AA671" s="13"/>
      <c r="AB671" s="13"/>
      <c r="AC671" s="13"/>
      <c r="AD671" s="13"/>
      <c r="AE671" s="13"/>
      <c r="AT671" s="246" t="s">
        <v>172</v>
      </c>
      <c r="AU671" s="246" t="s">
        <v>83</v>
      </c>
      <c r="AV671" s="13" t="s">
        <v>81</v>
      </c>
      <c r="AW671" s="13" t="s">
        <v>30</v>
      </c>
      <c r="AX671" s="13" t="s">
        <v>73</v>
      </c>
      <c r="AY671" s="246" t="s">
        <v>160</v>
      </c>
    </row>
    <row r="672" s="14" customFormat="1">
      <c r="A672" s="14"/>
      <c r="B672" s="247"/>
      <c r="C672" s="248"/>
      <c r="D672" s="232" t="s">
        <v>172</v>
      </c>
      <c r="E672" s="249" t="s">
        <v>1</v>
      </c>
      <c r="F672" s="250" t="s">
        <v>760</v>
      </c>
      <c r="G672" s="248"/>
      <c r="H672" s="251">
        <v>9.8239999999999998</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172</v>
      </c>
      <c r="AU672" s="257" t="s">
        <v>83</v>
      </c>
      <c r="AV672" s="14" t="s">
        <v>83</v>
      </c>
      <c r="AW672" s="14" t="s">
        <v>30</v>
      </c>
      <c r="AX672" s="14" t="s">
        <v>73</v>
      </c>
      <c r="AY672" s="257" t="s">
        <v>160</v>
      </c>
    </row>
    <row r="673" s="13" customFormat="1">
      <c r="A673" s="13"/>
      <c r="B673" s="237"/>
      <c r="C673" s="238"/>
      <c r="D673" s="232" t="s">
        <v>172</v>
      </c>
      <c r="E673" s="239" t="s">
        <v>1</v>
      </c>
      <c r="F673" s="240" t="s">
        <v>629</v>
      </c>
      <c r="G673" s="238"/>
      <c r="H673" s="239" t="s">
        <v>1</v>
      </c>
      <c r="I673" s="241"/>
      <c r="J673" s="238"/>
      <c r="K673" s="238"/>
      <c r="L673" s="242"/>
      <c r="M673" s="243"/>
      <c r="N673" s="244"/>
      <c r="O673" s="244"/>
      <c r="P673" s="244"/>
      <c r="Q673" s="244"/>
      <c r="R673" s="244"/>
      <c r="S673" s="244"/>
      <c r="T673" s="245"/>
      <c r="U673" s="13"/>
      <c r="V673" s="13"/>
      <c r="W673" s="13"/>
      <c r="X673" s="13"/>
      <c r="Y673" s="13"/>
      <c r="Z673" s="13"/>
      <c r="AA673" s="13"/>
      <c r="AB673" s="13"/>
      <c r="AC673" s="13"/>
      <c r="AD673" s="13"/>
      <c r="AE673" s="13"/>
      <c r="AT673" s="246" t="s">
        <v>172</v>
      </c>
      <c r="AU673" s="246" t="s">
        <v>83</v>
      </c>
      <c r="AV673" s="13" t="s">
        <v>81</v>
      </c>
      <c r="AW673" s="13" t="s">
        <v>30</v>
      </c>
      <c r="AX673" s="13" t="s">
        <v>73</v>
      </c>
      <c r="AY673" s="246" t="s">
        <v>160</v>
      </c>
    </row>
    <row r="674" s="14" customFormat="1">
      <c r="A674" s="14"/>
      <c r="B674" s="247"/>
      <c r="C674" s="248"/>
      <c r="D674" s="232" t="s">
        <v>172</v>
      </c>
      <c r="E674" s="249" t="s">
        <v>1</v>
      </c>
      <c r="F674" s="250" t="s">
        <v>759</v>
      </c>
      <c r="G674" s="248"/>
      <c r="H674" s="251">
        <v>11.458</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172</v>
      </c>
      <c r="AU674" s="257" t="s">
        <v>83</v>
      </c>
      <c r="AV674" s="14" t="s">
        <v>83</v>
      </c>
      <c r="AW674" s="14" t="s">
        <v>30</v>
      </c>
      <c r="AX674" s="14" t="s">
        <v>73</v>
      </c>
      <c r="AY674" s="257" t="s">
        <v>160</v>
      </c>
    </row>
    <row r="675" s="13" customFormat="1">
      <c r="A675" s="13"/>
      <c r="B675" s="237"/>
      <c r="C675" s="238"/>
      <c r="D675" s="232" t="s">
        <v>172</v>
      </c>
      <c r="E675" s="239" t="s">
        <v>1</v>
      </c>
      <c r="F675" s="240" t="s">
        <v>630</v>
      </c>
      <c r="G675" s="238"/>
      <c r="H675" s="239" t="s">
        <v>1</v>
      </c>
      <c r="I675" s="241"/>
      <c r="J675" s="238"/>
      <c r="K675" s="238"/>
      <c r="L675" s="242"/>
      <c r="M675" s="243"/>
      <c r="N675" s="244"/>
      <c r="O675" s="244"/>
      <c r="P675" s="244"/>
      <c r="Q675" s="244"/>
      <c r="R675" s="244"/>
      <c r="S675" s="244"/>
      <c r="T675" s="245"/>
      <c r="U675" s="13"/>
      <c r="V675" s="13"/>
      <c r="W675" s="13"/>
      <c r="X675" s="13"/>
      <c r="Y675" s="13"/>
      <c r="Z675" s="13"/>
      <c r="AA675" s="13"/>
      <c r="AB675" s="13"/>
      <c r="AC675" s="13"/>
      <c r="AD675" s="13"/>
      <c r="AE675" s="13"/>
      <c r="AT675" s="246" t="s">
        <v>172</v>
      </c>
      <c r="AU675" s="246" t="s">
        <v>83</v>
      </c>
      <c r="AV675" s="13" t="s">
        <v>81</v>
      </c>
      <c r="AW675" s="13" t="s">
        <v>30</v>
      </c>
      <c r="AX675" s="13" t="s">
        <v>73</v>
      </c>
      <c r="AY675" s="246" t="s">
        <v>160</v>
      </c>
    </row>
    <row r="676" s="14" customFormat="1">
      <c r="A676" s="14"/>
      <c r="B676" s="247"/>
      <c r="C676" s="248"/>
      <c r="D676" s="232" t="s">
        <v>172</v>
      </c>
      <c r="E676" s="249" t="s">
        <v>1</v>
      </c>
      <c r="F676" s="250" t="s">
        <v>760</v>
      </c>
      <c r="G676" s="248"/>
      <c r="H676" s="251">
        <v>9.8239999999999998</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172</v>
      </c>
      <c r="AU676" s="257" t="s">
        <v>83</v>
      </c>
      <c r="AV676" s="14" t="s">
        <v>83</v>
      </c>
      <c r="AW676" s="14" t="s">
        <v>30</v>
      </c>
      <c r="AX676" s="14" t="s">
        <v>73</v>
      </c>
      <c r="AY676" s="257" t="s">
        <v>160</v>
      </c>
    </row>
    <row r="677" s="13" customFormat="1">
      <c r="A677" s="13"/>
      <c r="B677" s="237"/>
      <c r="C677" s="238"/>
      <c r="D677" s="232" t="s">
        <v>172</v>
      </c>
      <c r="E677" s="239" t="s">
        <v>1</v>
      </c>
      <c r="F677" s="240" t="s">
        <v>761</v>
      </c>
      <c r="G677" s="238"/>
      <c r="H677" s="239" t="s">
        <v>1</v>
      </c>
      <c r="I677" s="241"/>
      <c r="J677" s="238"/>
      <c r="K677" s="238"/>
      <c r="L677" s="242"/>
      <c r="M677" s="243"/>
      <c r="N677" s="244"/>
      <c r="O677" s="244"/>
      <c r="P677" s="244"/>
      <c r="Q677" s="244"/>
      <c r="R677" s="244"/>
      <c r="S677" s="244"/>
      <c r="T677" s="245"/>
      <c r="U677" s="13"/>
      <c r="V677" s="13"/>
      <c r="W677" s="13"/>
      <c r="X677" s="13"/>
      <c r="Y677" s="13"/>
      <c r="Z677" s="13"/>
      <c r="AA677" s="13"/>
      <c r="AB677" s="13"/>
      <c r="AC677" s="13"/>
      <c r="AD677" s="13"/>
      <c r="AE677" s="13"/>
      <c r="AT677" s="246" t="s">
        <v>172</v>
      </c>
      <c r="AU677" s="246" t="s">
        <v>83</v>
      </c>
      <c r="AV677" s="13" t="s">
        <v>81</v>
      </c>
      <c r="AW677" s="13" t="s">
        <v>30</v>
      </c>
      <c r="AX677" s="13" t="s">
        <v>73</v>
      </c>
      <c r="AY677" s="246" t="s">
        <v>160</v>
      </c>
    </row>
    <row r="678" s="14" customFormat="1">
      <c r="A678" s="14"/>
      <c r="B678" s="247"/>
      <c r="C678" s="248"/>
      <c r="D678" s="232" t="s">
        <v>172</v>
      </c>
      <c r="E678" s="249" t="s">
        <v>1</v>
      </c>
      <c r="F678" s="250" t="s">
        <v>762</v>
      </c>
      <c r="G678" s="248"/>
      <c r="H678" s="251">
        <v>12.199999999999999</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172</v>
      </c>
      <c r="AU678" s="257" t="s">
        <v>83</v>
      </c>
      <c r="AV678" s="14" t="s">
        <v>83</v>
      </c>
      <c r="AW678" s="14" t="s">
        <v>30</v>
      </c>
      <c r="AX678" s="14" t="s">
        <v>73</v>
      </c>
      <c r="AY678" s="257" t="s">
        <v>160</v>
      </c>
    </row>
    <row r="679" s="13" customFormat="1">
      <c r="A679" s="13"/>
      <c r="B679" s="237"/>
      <c r="C679" s="238"/>
      <c r="D679" s="232" t="s">
        <v>172</v>
      </c>
      <c r="E679" s="239" t="s">
        <v>1</v>
      </c>
      <c r="F679" s="240" t="s">
        <v>763</v>
      </c>
      <c r="G679" s="238"/>
      <c r="H679" s="239" t="s">
        <v>1</v>
      </c>
      <c r="I679" s="241"/>
      <c r="J679" s="238"/>
      <c r="K679" s="238"/>
      <c r="L679" s="242"/>
      <c r="M679" s="243"/>
      <c r="N679" s="244"/>
      <c r="O679" s="244"/>
      <c r="P679" s="244"/>
      <c r="Q679" s="244"/>
      <c r="R679" s="244"/>
      <c r="S679" s="244"/>
      <c r="T679" s="245"/>
      <c r="U679" s="13"/>
      <c r="V679" s="13"/>
      <c r="W679" s="13"/>
      <c r="X679" s="13"/>
      <c r="Y679" s="13"/>
      <c r="Z679" s="13"/>
      <c r="AA679" s="13"/>
      <c r="AB679" s="13"/>
      <c r="AC679" s="13"/>
      <c r="AD679" s="13"/>
      <c r="AE679" s="13"/>
      <c r="AT679" s="246" t="s">
        <v>172</v>
      </c>
      <c r="AU679" s="246" t="s">
        <v>83</v>
      </c>
      <c r="AV679" s="13" t="s">
        <v>81</v>
      </c>
      <c r="AW679" s="13" t="s">
        <v>30</v>
      </c>
      <c r="AX679" s="13" t="s">
        <v>73</v>
      </c>
      <c r="AY679" s="246" t="s">
        <v>160</v>
      </c>
    </row>
    <row r="680" s="14" customFormat="1">
      <c r="A680" s="14"/>
      <c r="B680" s="247"/>
      <c r="C680" s="248"/>
      <c r="D680" s="232" t="s">
        <v>172</v>
      </c>
      <c r="E680" s="249" t="s">
        <v>1</v>
      </c>
      <c r="F680" s="250" t="s">
        <v>764</v>
      </c>
      <c r="G680" s="248"/>
      <c r="H680" s="251">
        <v>26.350000000000001</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172</v>
      </c>
      <c r="AU680" s="257" t="s">
        <v>83</v>
      </c>
      <c r="AV680" s="14" t="s">
        <v>83</v>
      </c>
      <c r="AW680" s="14" t="s">
        <v>30</v>
      </c>
      <c r="AX680" s="14" t="s">
        <v>73</v>
      </c>
      <c r="AY680" s="257" t="s">
        <v>160</v>
      </c>
    </row>
    <row r="681" s="13" customFormat="1">
      <c r="A681" s="13"/>
      <c r="B681" s="237"/>
      <c r="C681" s="238"/>
      <c r="D681" s="232" t="s">
        <v>172</v>
      </c>
      <c r="E681" s="239" t="s">
        <v>1</v>
      </c>
      <c r="F681" s="240" t="s">
        <v>765</v>
      </c>
      <c r="G681" s="238"/>
      <c r="H681" s="239" t="s">
        <v>1</v>
      </c>
      <c r="I681" s="241"/>
      <c r="J681" s="238"/>
      <c r="K681" s="238"/>
      <c r="L681" s="242"/>
      <c r="M681" s="243"/>
      <c r="N681" s="244"/>
      <c r="O681" s="244"/>
      <c r="P681" s="244"/>
      <c r="Q681" s="244"/>
      <c r="R681" s="244"/>
      <c r="S681" s="244"/>
      <c r="T681" s="245"/>
      <c r="U681" s="13"/>
      <c r="V681" s="13"/>
      <c r="W681" s="13"/>
      <c r="X681" s="13"/>
      <c r="Y681" s="13"/>
      <c r="Z681" s="13"/>
      <c r="AA681" s="13"/>
      <c r="AB681" s="13"/>
      <c r="AC681" s="13"/>
      <c r="AD681" s="13"/>
      <c r="AE681" s="13"/>
      <c r="AT681" s="246" t="s">
        <v>172</v>
      </c>
      <c r="AU681" s="246" t="s">
        <v>83</v>
      </c>
      <c r="AV681" s="13" t="s">
        <v>81</v>
      </c>
      <c r="AW681" s="13" t="s">
        <v>30</v>
      </c>
      <c r="AX681" s="13" t="s">
        <v>73</v>
      </c>
      <c r="AY681" s="246" t="s">
        <v>160</v>
      </c>
    </row>
    <row r="682" s="14" customFormat="1">
      <c r="A682" s="14"/>
      <c r="B682" s="247"/>
      <c r="C682" s="248"/>
      <c r="D682" s="232" t="s">
        <v>172</v>
      </c>
      <c r="E682" s="249" t="s">
        <v>1</v>
      </c>
      <c r="F682" s="250" t="s">
        <v>766</v>
      </c>
      <c r="G682" s="248"/>
      <c r="H682" s="251">
        <v>48.469999999999999</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172</v>
      </c>
      <c r="AU682" s="257" t="s">
        <v>83</v>
      </c>
      <c r="AV682" s="14" t="s">
        <v>83</v>
      </c>
      <c r="AW682" s="14" t="s">
        <v>30</v>
      </c>
      <c r="AX682" s="14" t="s">
        <v>73</v>
      </c>
      <c r="AY682" s="257" t="s">
        <v>160</v>
      </c>
    </row>
    <row r="683" s="13" customFormat="1">
      <c r="A683" s="13"/>
      <c r="B683" s="237"/>
      <c r="C683" s="238"/>
      <c r="D683" s="232" t="s">
        <v>172</v>
      </c>
      <c r="E683" s="239" t="s">
        <v>1</v>
      </c>
      <c r="F683" s="240" t="s">
        <v>767</v>
      </c>
      <c r="G683" s="238"/>
      <c r="H683" s="239" t="s">
        <v>1</v>
      </c>
      <c r="I683" s="241"/>
      <c r="J683" s="238"/>
      <c r="K683" s="238"/>
      <c r="L683" s="242"/>
      <c r="M683" s="243"/>
      <c r="N683" s="244"/>
      <c r="O683" s="244"/>
      <c r="P683" s="244"/>
      <c r="Q683" s="244"/>
      <c r="R683" s="244"/>
      <c r="S683" s="244"/>
      <c r="T683" s="245"/>
      <c r="U683" s="13"/>
      <c r="V683" s="13"/>
      <c r="W683" s="13"/>
      <c r="X683" s="13"/>
      <c r="Y683" s="13"/>
      <c r="Z683" s="13"/>
      <c r="AA683" s="13"/>
      <c r="AB683" s="13"/>
      <c r="AC683" s="13"/>
      <c r="AD683" s="13"/>
      <c r="AE683" s="13"/>
      <c r="AT683" s="246" t="s">
        <v>172</v>
      </c>
      <c r="AU683" s="246" t="s">
        <v>83</v>
      </c>
      <c r="AV683" s="13" t="s">
        <v>81</v>
      </c>
      <c r="AW683" s="13" t="s">
        <v>30</v>
      </c>
      <c r="AX683" s="13" t="s">
        <v>73</v>
      </c>
      <c r="AY683" s="246" t="s">
        <v>160</v>
      </c>
    </row>
    <row r="684" s="14" customFormat="1">
      <c r="A684" s="14"/>
      <c r="B684" s="247"/>
      <c r="C684" s="248"/>
      <c r="D684" s="232" t="s">
        <v>172</v>
      </c>
      <c r="E684" s="249" t="s">
        <v>1</v>
      </c>
      <c r="F684" s="250" t="s">
        <v>768</v>
      </c>
      <c r="G684" s="248"/>
      <c r="H684" s="251">
        <v>29.914999999999999</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172</v>
      </c>
      <c r="AU684" s="257" t="s">
        <v>83</v>
      </c>
      <c r="AV684" s="14" t="s">
        <v>83</v>
      </c>
      <c r="AW684" s="14" t="s">
        <v>30</v>
      </c>
      <c r="AX684" s="14" t="s">
        <v>73</v>
      </c>
      <c r="AY684" s="257" t="s">
        <v>160</v>
      </c>
    </row>
    <row r="685" s="13" customFormat="1">
      <c r="A685" s="13"/>
      <c r="B685" s="237"/>
      <c r="C685" s="238"/>
      <c r="D685" s="232" t="s">
        <v>172</v>
      </c>
      <c r="E685" s="239" t="s">
        <v>1</v>
      </c>
      <c r="F685" s="240" t="s">
        <v>769</v>
      </c>
      <c r="G685" s="238"/>
      <c r="H685" s="239" t="s">
        <v>1</v>
      </c>
      <c r="I685" s="241"/>
      <c r="J685" s="238"/>
      <c r="K685" s="238"/>
      <c r="L685" s="242"/>
      <c r="M685" s="243"/>
      <c r="N685" s="244"/>
      <c r="O685" s="244"/>
      <c r="P685" s="244"/>
      <c r="Q685" s="244"/>
      <c r="R685" s="244"/>
      <c r="S685" s="244"/>
      <c r="T685" s="245"/>
      <c r="U685" s="13"/>
      <c r="V685" s="13"/>
      <c r="W685" s="13"/>
      <c r="X685" s="13"/>
      <c r="Y685" s="13"/>
      <c r="Z685" s="13"/>
      <c r="AA685" s="13"/>
      <c r="AB685" s="13"/>
      <c r="AC685" s="13"/>
      <c r="AD685" s="13"/>
      <c r="AE685" s="13"/>
      <c r="AT685" s="246" t="s">
        <v>172</v>
      </c>
      <c r="AU685" s="246" t="s">
        <v>83</v>
      </c>
      <c r="AV685" s="13" t="s">
        <v>81</v>
      </c>
      <c r="AW685" s="13" t="s">
        <v>30</v>
      </c>
      <c r="AX685" s="13" t="s">
        <v>73</v>
      </c>
      <c r="AY685" s="246" t="s">
        <v>160</v>
      </c>
    </row>
    <row r="686" s="14" customFormat="1">
      <c r="A686" s="14"/>
      <c r="B686" s="247"/>
      <c r="C686" s="248"/>
      <c r="D686" s="232" t="s">
        <v>172</v>
      </c>
      <c r="E686" s="249" t="s">
        <v>1</v>
      </c>
      <c r="F686" s="250" t="s">
        <v>770</v>
      </c>
      <c r="G686" s="248"/>
      <c r="H686" s="251">
        <v>37.805</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172</v>
      </c>
      <c r="AU686" s="257" t="s">
        <v>83</v>
      </c>
      <c r="AV686" s="14" t="s">
        <v>83</v>
      </c>
      <c r="AW686" s="14" t="s">
        <v>30</v>
      </c>
      <c r="AX686" s="14" t="s">
        <v>73</v>
      </c>
      <c r="AY686" s="257" t="s">
        <v>160</v>
      </c>
    </row>
    <row r="687" s="13" customFormat="1">
      <c r="A687" s="13"/>
      <c r="B687" s="237"/>
      <c r="C687" s="238"/>
      <c r="D687" s="232" t="s">
        <v>172</v>
      </c>
      <c r="E687" s="239" t="s">
        <v>1</v>
      </c>
      <c r="F687" s="240" t="s">
        <v>771</v>
      </c>
      <c r="G687" s="238"/>
      <c r="H687" s="239" t="s">
        <v>1</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172</v>
      </c>
      <c r="AU687" s="246" t="s">
        <v>83</v>
      </c>
      <c r="AV687" s="13" t="s">
        <v>81</v>
      </c>
      <c r="AW687" s="13" t="s">
        <v>30</v>
      </c>
      <c r="AX687" s="13" t="s">
        <v>73</v>
      </c>
      <c r="AY687" s="246" t="s">
        <v>160</v>
      </c>
    </row>
    <row r="688" s="14" customFormat="1">
      <c r="A688" s="14"/>
      <c r="B688" s="247"/>
      <c r="C688" s="248"/>
      <c r="D688" s="232" t="s">
        <v>172</v>
      </c>
      <c r="E688" s="249" t="s">
        <v>1</v>
      </c>
      <c r="F688" s="250" t="s">
        <v>772</v>
      </c>
      <c r="G688" s="248"/>
      <c r="H688" s="251">
        <v>55.744999999999997</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172</v>
      </c>
      <c r="AU688" s="257" t="s">
        <v>83</v>
      </c>
      <c r="AV688" s="14" t="s">
        <v>83</v>
      </c>
      <c r="AW688" s="14" t="s">
        <v>30</v>
      </c>
      <c r="AX688" s="14" t="s">
        <v>73</v>
      </c>
      <c r="AY688" s="257" t="s">
        <v>160</v>
      </c>
    </row>
    <row r="689" s="13" customFormat="1">
      <c r="A689" s="13"/>
      <c r="B689" s="237"/>
      <c r="C689" s="238"/>
      <c r="D689" s="232" t="s">
        <v>172</v>
      </c>
      <c r="E689" s="239" t="s">
        <v>1</v>
      </c>
      <c r="F689" s="240" t="s">
        <v>773</v>
      </c>
      <c r="G689" s="238"/>
      <c r="H689" s="239" t="s">
        <v>1</v>
      </c>
      <c r="I689" s="241"/>
      <c r="J689" s="238"/>
      <c r="K689" s="238"/>
      <c r="L689" s="242"/>
      <c r="M689" s="243"/>
      <c r="N689" s="244"/>
      <c r="O689" s="244"/>
      <c r="P689" s="244"/>
      <c r="Q689" s="244"/>
      <c r="R689" s="244"/>
      <c r="S689" s="244"/>
      <c r="T689" s="245"/>
      <c r="U689" s="13"/>
      <c r="V689" s="13"/>
      <c r="W689" s="13"/>
      <c r="X689" s="13"/>
      <c r="Y689" s="13"/>
      <c r="Z689" s="13"/>
      <c r="AA689" s="13"/>
      <c r="AB689" s="13"/>
      <c r="AC689" s="13"/>
      <c r="AD689" s="13"/>
      <c r="AE689" s="13"/>
      <c r="AT689" s="246" t="s">
        <v>172</v>
      </c>
      <c r="AU689" s="246" t="s">
        <v>83</v>
      </c>
      <c r="AV689" s="13" t="s">
        <v>81</v>
      </c>
      <c r="AW689" s="13" t="s">
        <v>30</v>
      </c>
      <c r="AX689" s="13" t="s">
        <v>73</v>
      </c>
      <c r="AY689" s="246" t="s">
        <v>160</v>
      </c>
    </row>
    <row r="690" s="14" customFormat="1">
      <c r="A690" s="14"/>
      <c r="B690" s="247"/>
      <c r="C690" s="248"/>
      <c r="D690" s="232" t="s">
        <v>172</v>
      </c>
      <c r="E690" s="249" t="s">
        <v>1</v>
      </c>
      <c r="F690" s="250" t="s">
        <v>774</v>
      </c>
      <c r="G690" s="248"/>
      <c r="H690" s="251">
        <v>70.587999999999994</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172</v>
      </c>
      <c r="AU690" s="257" t="s">
        <v>83</v>
      </c>
      <c r="AV690" s="14" t="s">
        <v>83</v>
      </c>
      <c r="AW690" s="14" t="s">
        <v>30</v>
      </c>
      <c r="AX690" s="14" t="s">
        <v>73</v>
      </c>
      <c r="AY690" s="257" t="s">
        <v>160</v>
      </c>
    </row>
    <row r="691" s="13" customFormat="1">
      <c r="A691" s="13"/>
      <c r="B691" s="237"/>
      <c r="C691" s="238"/>
      <c r="D691" s="232" t="s">
        <v>172</v>
      </c>
      <c r="E691" s="239" t="s">
        <v>1</v>
      </c>
      <c r="F691" s="240" t="s">
        <v>761</v>
      </c>
      <c r="G691" s="238"/>
      <c r="H691" s="239" t="s">
        <v>1</v>
      </c>
      <c r="I691" s="241"/>
      <c r="J691" s="238"/>
      <c r="K691" s="238"/>
      <c r="L691" s="242"/>
      <c r="M691" s="243"/>
      <c r="N691" s="244"/>
      <c r="O691" s="244"/>
      <c r="P691" s="244"/>
      <c r="Q691" s="244"/>
      <c r="R691" s="244"/>
      <c r="S691" s="244"/>
      <c r="T691" s="245"/>
      <c r="U691" s="13"/>
      <c r="V691" s="13"/>
      <c r="W691" s="13"/>
      <c r="X691" s="13"/>
      <c r="Y691" s="13"/>
      <c r="Z691" s="13"/>
      <c r="AA691" s="13"/>
      <c r="AB691" s="13"/>
      <c r="AC691" s="13"/>
      <c r="AD691" s="13"/>
      <c r="AE691" s="13"/>
      <c r="AT691" s="246" t="s">
        <v>172</v>
      </c>
      <c r="AU691" s="246" t="s">
        <v>83</v>
      </c>
      <c r="AV691" s="13" t="s">
        <v>81</v>
      </c>
      <c r="AW691" s="13" t="s">
        <v>30</v>
      </c>
      <c r="AX691" s="13" t="s">
        <v>73</v>
      </c>
      <c r="AY691" s="246" t="s">
        <v>160</v>
      </c>
    </row>
    <row r="692" s="14" customFormat="1">
      <c r="A692" s="14"/>
      <c r="B692" s="247"/>
      <c r="C692" s="248"/>
      <c r="D692" s="232" t="s">
        <v>172</v>
      </c>
      <c r="E692" s="249" t="s">
        <v>1</v>
      </c>
      <c r="F692" s="250" t="s">
        <v>775</v>
      </c>
      <c r="G692" s="248"/>
      <c r="H692" s="251">
        <v>3.5129999999999999</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172</v>
      </c>
      <c r="AU692" s="257" t="s">
        <v>83</v>
      </c>
      <c r="AV692" s="14" t="s">
        <v>83</v>
      </c>
      <c r="AW692" s="14" t="s">
        <v>30</v>
      </c>
      <c r="AX692" s="14" t="s">
        <v>73</v>
      </c>
      <c r="AY692" s="257" t="s">
        <v>160</v>
      </c>
    </row>
    <row r="693" s="16" customFormat="1">
      <c r="A693" s="16"/>
      <c r="B693" s="269"/>
      <c r="C693" s="270"/>
      <c r="D693" s="232" t="s">
        <v>172</v>
      </c>
      <c r="E693" s="271" t="s">
        <v>1</v>
      </c>
      <c r="F693" s="272" t="s">
        <v>182</v>
      </c>
      <c r="G693" s="270"/>
      <c r="H693" s="273">
        <v>596.80999999999995</v>
      </c>
      <c r="I693" s="274"/>
      <c r="J693" s="270"/>
      <c r="K693" s="270"/>
      <c r="L693" s="275"/>
      <c r="M693" s="276"/>
      <c r="N693" s="277"/>
      <c r="O693" s="277"/>
      <c r="P693" s="277"/>
      <c r="Q693" s="277"/>
      <c r="R693" s="277"/>
      <c r="S693" s="277"/>
      <c r="T693" s="278"/>
      <c r="U693" s="16"/>
      <c r="V693" s="16"/>
      <c r="W693" s="16"/>
      <c r="X693" s="16"/>
      <c r="Y693" s="16"/>
      <c r="Z693" s="16"/>
      <c r="AA693" s="16"/>
      <c r="AB693" s="16"/>
      <c r="AC693" s="16"/>
      <c r="AD693" s="16"/>
      <c r="AE693" s="16"/>
      <c r="AT693" s="279" t="s">
        <v>172</v>
      </c>
      <c r="AU693" s="279" t="s">
        <v>83</v>
      </c>
      <c r="AV693" s="16" t="s">
        <v>168</v>
      </c>
      <c r="AW693" s="16" t="s">
        <v>30</v>
      </c>
      <c r="AX693" s="16" t="s">
        <v>81</v>
      </c>
      <c r="AY693" s="279" t="s">
        <v>160</v>
      </c>
    </row>
    <row r="694" s="2" customFormat="1" ht="33" customHeight="1">
      <c r="A694" s="39"/>
      <c r="B694" s="40"/>
      <c r="C694" s="219" t="s">
        <v>776</v>
      </c>
      <c r="D694" s="219" t="s">
        <v>163</v>
      </c>
      <c r="E694" s="220" t="s">
        <v>777</v>
      </c>
      <c r="F694" s="221" t="s">
        <v>778</v>
      </c>
      <c r="G694" s="222" t="s">
        <v>236</v>
      </c>
      <c r="H694" s="223">
        <v>26.600000000000001</v>
      </c>
      <c r="I694" s="224"/>
      <c r="J694" s="225">
        <f>ROUND(I694*H694,2)</f>
        <v>0</v>
      </c>
      <c r="K694" s="221" t="s">
        <v>167</v>
      </c>
      <c r="L694" s="45"/>
      <c r="M694" s="226" t="s">
        <v>1</v>
      </c>
      <c r="N694" s="227" t="s">
        <v>38</v>
      </c>
      <c r="O694" s="92"/>
      <c r="P694" s="228">
        <f>O694*H694</f>
        <v>0</v>
      </c>
      <c r="Q694" s="228">
        <v>0</v>
      </c>
      <c r="R694" s="228">
        <f>Q694*H694</f>
        <v>0</v>
      </c>
      <c r="S694" s="228">
        <v>0.012</v>
      </c>
      <c r="T694" s="229">
        <f>S694*H694</f>
        <v>0.31920000000000004</v>
      </c>
      <c r="U694" s="39"/>
      <c r="V694" s="39"/>
      <c r="W694" s="39"/>
      <c r="X694" s="39"/>
      <c r="Y694" s="39"/>
      <c r="Z694" s="39"/>
      <c r="AA694" s="39"/>
      <c r="AB694" s="39"/>
      <c r="AC694" s="39"/>
      <c r="AD694" s="39"/>
      <c r="AE694" s="39"/>
      <c r="AR694" s="230" t="s">
        <v>168</v>
      </c>
      <c r="AT694" s="230" t="s">
        <v>163</v>
      </c>
      <c r="AU694" s="230" t="s">
        <v>83</v>
      </c>
      <c r="AY694" s="18" t="s">
        <v>160</v>
      </c>
      <c r="BE694" s="231">
        <f>IF(N694="základní",J694,0)</f>
        <v>0</v>
      </c>
      <c r="BF694" s="231">
        <f>IF(N694="snížená",J694,0)</f>
        <v>0</v>
      </c>
      <c r="BG694" s="231">
        <f>IF(N694="zákl. přenesená",J694,0)</f>
        <v>0</v>
      </c>
      <c r="BH694" s="231">
        <f>IF(N694="sníž. přenesená",J694,0)</f>
        <v>0</v>
      </c>
      <c r="BI694" s="231">
        <f>IF(N694="nulová",J694,0)</f>
        <v>0</v>
      </c>
      <c r="BJ694" s="18" t="s">
        <v>81</v>
      </c>
      <c r="BK694" s="231">
        <f>ROUND(I694*H694,2)</f>
        <v>0</v>
      </c>
      <c r="BL694" s="18" t="s">
        <v>168</v>
      </c>
      <c r="BM694" s="230" t="s">
        <v>779</v>
      </c>
    </row>
    <row r="695" s="2" customFormat="1">
      <c r="A695" s="39"/>
      <c r="B695" s="40"/>
      <c r="C695" s="41"/>
      <c r="D695" s="232" t="s">
        <v>170</v>
      </c>
      <c r="E695" s="41"/>
      <c r="F695" s="233" t="s">
        <v>780</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170</v>
      </c>
      <c r="AU695" s="18" t="s">
        <v>83</v>
      </c>
    </row>
    <row r="696" s="13" customFormat="1">
      <c r="A696" s="13"/>
      <c r="B696" s="237"/>
      <c r="C696" s="238"/>
      <c r="D696" s="232" t="s">
        <v>172</v>
      </c>
      <c r="E696" s="239" t="s">
        <v>1</v>
      </c>
      <c r="F696" s="240" t="s">
        <v>621</v>
      </c>
      <c r="G696" s="238"/>
      <c r="H696" s="239" t="s">
        <v>1</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172</v>
      </c>
      <c r="AU696" s="246" t="s">
        <v>83</v>
      </c>
      <c r="AV696" s="13" t="s">
        <v>81</v>
      </c>
      <c r="AW696" s="13" t="s">
        <v>30</v>
      </c>
      <c r="AX696" s="13" t="s">
        <v>73</v>
      </c>
      <c r="AY696" s="246" t="s">
        <v>160</v>
      </c>
    </row>
    <row r="697" s="14" customFormat="1">
      <c r="A697" s="14"/>
      <c r="B697" s="247"/>
      <c r="C697" s="248"/>
      <c r="D697" s="232" t="s">
        <v>172</v>
      </c>
      <c r="E697" s="249" t="s">
        <v>1</v>
      </c>
      <c r="F697" s="250" t="s">
        <v>781</v>
      </c>
      <c r="G697" s="248"/>
      <c r="H697" s="251">
        <v>26.600000000000001</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172</v>
      </c>
      <c r="AU697" s="257" t="s">
        <v>83</v>
      </c>
      <c r="AV697" s="14" t="s">
        <v>83</v>
      </c>
      <c r="AW697" s="14" t="s">
        <v>30</v>
      </c>
      <c r="AX697" s="14" t="s">
        <v>73</v>
      </c>
      <c r="AY697" s="257" t="s">
        <v>160</v>
      </c>
    </row>
    <row r="698" s="16" customFormat="1">
      <c r="A698" s="16"/>
      <c r="B698" s="269"/>
      <c r="C698" s="270"/>
      <c r="D698" s="232" t="s">
        <v>172</v>
      </c>
      <c r="E698" s="271" t="s">
        <v>1</v>
      </c>
      <c r="F698" s="272" t="s">
        <v>182</v>
      </c>
      <c r="G698" s="270"/>
      <c r="H698" s="273">
        <v>26.600000000000001</v>
      </c>
      <c r="I698" s="274"/>
      <c r="J698" s="270"/>
      <c r="K698" s="270"/>
      <c r="L698" s="275"/>
      <c r="M698" s="276"/>
      <c r="N698" s="277"/>
      <c r="O698" s="277"/>
      <c r="P698" s="277"/>
      <c r="Q698" s="277"/>
      <c r="R698" s="277"/>
      <c r="S698" s="277"/>
      <c r="T698" s="278"/>
      <c r="U698" s="16"/>
      <c r="V698" s="16"/>
      <c r="W698" s="16"/>
      <c r="X698" s="16"/>
      <c r="Y698" s="16"/>
      <c r="Z698" s="16"/>
      <c r="AA698" s="16"/>
      <c r="AB698" s="16"/>
      <c r="AC698" s="16"/>
      <c r="AD698" s="16"/>
      <c r="AE698" s="16"/>
      <c r="AT698" s="279" t="s">
        <v>172</v>
      </c>
      <c r="AU698" s="279" t="s">
        <v>83</v>
      </c>
      <c r="AV698" s="16" t="s">
        <v>168</v>
      </c>
      <c r="AW698" s="16" t="s">
        <v>30</v>
      </c>
      <c r="AX698" s="16" t="s">
        <v>81</v>
      </c>
      <c r="AY698" s="279" t="s">
        <v>160</v>
      </c>
    </row>
    <row r="699" s="2" customFormat="1" ht="24.15" customHeight="1">
      <c r="A699" s="39"/>
      <c r="B699" s="40"/>
      <c r="C699" s="219" t="s">
        <v>782</v>
      </c>
      <c r="D699" s="219" t="s">
        <v>163</v>
      </c>
      <c r="E699" s="220" t="s">
        <v>783</v>
      </c>
      <c r="F699" s="221" t="s">
        <v>784</v>
      </c>
      <c r="G699" s="222" t="s">
        <v>166</v>
      </c>
      <c r="H699" s="223">
        <v>41</v>
      </c>
      <c r="I699" s="224"/>
      <c r="J699" s="225">
        <f>ROUND(I699*H699,2)</f>
        <v>0</v>
      </c>
      <c r="K699" s="221" t="s">
        <v>167</v>
      </c>
      <c r="L699" s="45"/>
      <c r="M699" s="226" t="s">
        <v>1</v>
      </c>
      <c r="N699" s="227" t="s">
        <v>38</v>
      </c>
      <c r="O699" s="92"/>
      <c r="P699" s="228">
        <f>O699*H699</f>
        <v>0</v>
      </c>
      <c r="Q699" s="228">
        <v>0</v>
      </c>
      <c r="R699" s="228">
        <f>Q699*H699</f>
        <v>0</v>
      </c>
      <c r="S699" s="228">
        <v>0.068000000000000005</v>
      </c>
      <c r="T699" s="229">
        <f>S699*H699</f>
        <v>2.7880000000000003</v>
      </c>
      <c r="U699" s="39"/>
      <c r="V699" s="39"/>
      <c r="W699" s="39"/>
      <c r="X699" s="39"/>
      <c r="Y699" s="39"/>
      <c r="Z699" s="39"/>
      <c r="AA699" s="39"/>
      <c r="AB699" s="39"/>
      <c r="AC699" s="39"/>
      <c r="AD699" s="39"/>
      <c r="AE699" s="39"/>
      <c r="AR699" s="230" t="s">
        <v>168</v>
      </c>
      <c r="AT699" s="230" t="s">
        <v>163</v>
      </c>
      <c r="AU699" s="230" t="s">
        <v>83</v>
      </c>
      <c r="AY699" s="18" t="s">
        <v>160</v>
      </c>
      <c r="BE699" s="231">
        <f>IF(N699="základní",J699,0)</f>
        <v>0</v>
      </c>
      <c r="BF699" s="231">
        <f>IF(N699="snížená",J699,0)</f>
        <v>0</v>
      </c>
      <c r="BG699" s="231">
        <f>IF(N699="zákl. přenesená",J699,0)</f>
        <v>0</v>
      </c>
      <c r="BH699" s="231">
        <f>IF(N699="sníž. přenesená",J699,0)</f>
        <v>0</v>
      </c>
      <c r="BI699" s="231">
        <f>IF(N699="nulová",J699,0)</f>
        <v>0</v>
      </c>
      <c r="BJ699" s="18" t="s">
        <v>81</v>
      </c>
      <c r="BK699" s="231">
        <f>ROUND(I699*H699,2)</f>
        <v>0</v>
      </c>
      <c r="BL699" s="18" t="s">
        <v>168</v>
      </c>
      <c r="BM699" s="230" t="s">
        <v>785</v>
      </c>
    </row>
    <row r="700" s="2" customFormat="1">
      <c r="A700" s="39"/>
      <c r="B700" s="40"/>
      <c r="C700" s="41"/>
      <c r="D700" s="232" t="s">
        <v>170</v>
      </c>
      <c r="E700" s="41"/>
      <c r="F700" s="233" t="s">
        <v>786</v>
      </c>
      <c r="G700" s="41"/>
      <c r="H700" s="41"/>
      <c r="I700" s="234"/>
      <c r="J700" s="41"/>
      <c r="K700" s="41"/>
      <c r="L700" s="45"/>
      <c r="M700" s="235"/>
      <c r="N700" s="236"/>
      <c r="O700" s="92"/>
      <c r="P700" s="92"/>
      <c r="Q700" s="92"/>
      <c r="R700" s="92"/>
      <c r="S700" s="92"/>
      <c r="T700" s="93"/>
      <c r="U700" s="39"/>
      <c r="V700" s="39"/>
      <c r="W700" s="39"/>
      <c r="X700" s="39"/>
      <c r="Y700" s="39"/>
      <c r="Z700" s="39"/>
      <c r="AA700" s="39"/>
      <c r="AB700" s="39"/>
      <c r="AC700" s="39"/>
      <c r="AD700" s="39"/>
      <c r="AE700" s="39"/>
      <c r="AT700" s="18" t="s">
        <v>170</v>
      </c>
      <c r="AU700" s="18" t="s">
        <v>83</v>
      </c>
    </row>
    <row r="701" s="13" customFormat="1">
      <c r="A701" s="13"/>
      <c r="B701" s="237"/>
      <c r="C701" s="238"/>
      <c r="D701" s="232" t="s">
        <v>172</v>
      </c>
      <c r="E701" s="239" t="s">
        <v>1</v>
      </c>
      <c r="F701" s="240" t="s">
        <v>623</v>
      </c>
      <c r="G701" s="238"/>
      <c r="H701" s="239" t="s">
        <v>1</v>
      </c>
      <c r="I701" s="241"/>
      <c r="J701" s="238"/>
      <c r="K701" s="238"/>
      <c r="L701" s="242"/>
      <c r="M701" s="243"/>
      <c r="N701" s="244"/>
      <c r="O701" s="244"/>
      <c r="P701" s="244"/>
      <c r="Q701" s="244"/>
      <c r="R701" s="244"/>
      <c r="S701" s="244"/>
      <c r="T701" s="245"/>
      <c r="U701" s="13"/>
      <c r="V701" s="13"/>
      <c r="W701" s="13"/>
      <c r="X701" s="13"/>
      <c r="Y701" s="13"/>
      <c r="Z701" s="13"/>
      <c r="AA701" s="13"/>
      <c r="AB701" s="13"/>
      <c r="AC701" s="13"/>
      <c r="AD701" s="13"/>
      <c r="AE701" s="13"/>
      <c r="AT701" s="246" t="s">
        <v>172</v>
      </c>
      <c r="AU701" s="246" t="s">
        <v>83</v>
      </c>
      <c r="AV701" s="13" t="s">
        <v>81</v>
      </c>
      <c r="AW701" s="13" t="s">
        <v>30</v>
      </c>
      <c r="AX701" s="13" t="s">
        <v>73</v>
      </c>
      <c r="AY701" s="246" t="s">
        <v>160</v>
      </c>
    </row>
    <row r="702" s="14" customFormat="1">
      <c r="A702" s="14"/>
      <c r="B702" s="247"/>
      <c r="C702" s="248"/>
      <c r="D702" s="232" t="s">
        <v>172</v>
      </c>
      <c r="E702" s="249" t="s">
        <v>1</v>
      </c>
      <c r="F702" s="250" t="s">
        <v>787</v>
      </c>
      <c r="G702" s="248"/>
      <c r="H702" s="251">
        <v>10.4</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172</v>
      </c>
      <c r="AU702" s="257" t="s">
        <v>83</v>
      </c>
      <c r="AV702" s="14" t="s">
        <v>83</v>
      </c>
      <c r="AW702" s="14" t="s">
        <v>30</v>
      </c>
      <c r="AX702" s="14" t="s">
        <v>73</v>
      </c>
      <c r="AY702" s="257" t="s">
        <v>160</v>
      </c>
    </row>
    <row r="703" s="13" customFormat="1">
      <c r="A703" s="13"/>
      <c r="B703" s="237"/>
      <c r="C703" s="238"/>
      <c r="D703" s="232" t="s">
        <v>172</v>
      </c>
      <c r="E703" s="239" t="s">
        <v>1</v>
      </c>
      <c r="F703" s="240" t="s">
        <v>625</v>
      </c>
      <c r="G703" s="238"/>
      <c r="H703" s="239" t="s">
        <v>1</v>
      </c>
      <c r="I703" s="241"/>
      <c r="J703" s="238"/>
      <c r="K703" s="238"/>
      <c r="L703" s="242"/>
      <c r="M703" s="243"/>
      <c r="N703" s="244"/>
      <c r="O703" s="244"/>
      <c r="P703" s="244"/>
      <c r="Q703" s="244"/>
      <c r="R703" s="244"/>
      <c r="S703" s="244"/>
      <c r="T703" s="245"/>
      <c r="U703" s="13"/>
      <c r="V703" s="13"/>
      <c r="W703" s="13"/>
      <c r="X703" s="13"/>
      <c r="Y703" s="13"/>
      <c r="Z703" s="13"/>
      <c r="AA703" s="13"/>
      <c r="AB703" s="13"/>
      <c r="AC703" s="13"/>
      <c r="AD703" s="13"/>
      <c r="AE703" s="13"/>
      <c r="AT703" s="246" t="s">
        <v>172</v>
      </c>
      <c r="AU703" s="246" t="s">
        <v>83</v>
      </c>
      <c r="AV703" s="13" t="s">
        <v>81</v>
      </c>
      <c r="AW703" s="13" t="s">
        <v>30</v>
      </c>
      <c r="AX703" s="13" t="s">
        <v>73</v>
      </c>
      <c r="AY703" s="246" t="s">
        <v>160</v>
      </c>
    </row>
    <row r="704" s="14" customFormat="1">
      <c r="A704" s="14"/>
      <c r="B704" s="247"/>
      <c r="C704" s="248"/>
      <c r="D704" s="232" t="s">
        <v>172</v>
      </c>
      <c r="E704" s="249" t="s">
        <v>1</v>
      </c>
      <c r="F704" s="250" t="s">
        <v>788</v>
      </c>
      <c r="G704" s="248"/>
      <c r="H704" s="251">
        <v>8.0999999999999996</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172</v>
      </c>
      <c r="AU704" s="257" t="s">
        <v>83</v>
      </c>
      <c r="AV704" s="14" t="s">
        <v>83</v>
      </c>
      <c r="AW704" s="14" t="s">
        <v>30</v>
      </c>
      <c r="AX704" s="14" t="s">
        <v>73</v>
      </c>
      <c r="AY704" s="257" t="s">
        <v>160</v>
      </c>
    </row>
    <row r="705" s="13" customFormat="1">
      <c r="A705" s="13"/>
      <c r="B705" s="237"/>
      <c r="C705" s="238"/>
      <c r="D705" s="232" t="s">
        <v>172</v>
      </c>
      <c r="E705" s="239" t="s">
        <v>1</v>
      </c>
      <c r="F705" s="240" t="s">
        <v>627</v>
      </c>
      <c r="G705" s="238"/>
      <c r="H705" s="239" t="s">
        <v>1</v>
      </c>
      <c r="I705" s="241"/>
      <c r="J705" s="238"/>
      <c r="K705" s="238"/>
      <c r="L705" s="242"/>
      <c r="M705" s="243"/>
      <c r="N705" s="244"/>
      <c r="O705" s="244"/>
      <c r="P705" s="244"/>
      <c r="Q705" s="244"/>
      <c r="R705" s="244"/>
      <c r="S705" s="244"/>
      <c r="T705" s="245"/>
      <c r="U705" s="13"/>
      <c r="V705" s="13"/>
      <c r="W705" s="13"/>
      <c r="X705" s="13"/>
      <c r="Y705" s="13"/>
      <c r="Z705" s="13"/>
      <c r="AA705" s="13"/>
      <c r="AB705" s="13"/>
      <c r="AC705" s="13"/>
      <c r="AD705" s="13"/>
      <c r="AE705" s="13"/>
      <c r="AT705" s="246" t="s">
        <v>172</v>
      </c>
      <c r="AU705" s="246" t="s">
        <v>83</v>
      </c>
      <c r="AV705" s="13" t="s">
        <v>81</v>
      </c>
      <c r="AW705" s="13" t="s">
        <v>30</v>
      </c>
      <c r="AX705" s="13" t="s">
        <v>73</v>
      </c>
      <c r="AY705" s="246" t="s">
        <v>160</v>
      </c>
    </row>
    <row r="706" s="14" customFormat="1">
      <c r="A706" s="14"/>
      <c r="B706" s="247"/>
      <c r="C706" s="248"/>
      <c r="D706" s="232" t="s">
        <v>172</v>
      </c>
      <c r="E706" s="249" t="s">
        <v>1</v>
      </c>
      <c r="F706" s="250" t="s">
        <v>789</v>
      </c>
      <c r="G706" s="248"/>
      <c r="H706" s="251">
        <v>7.2000000000000002</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172</v>
      </c>
      <c r="AU706" s="257" t="s">
        <v>83</v>
      </c>
      <c r="AV706" s="14" t="s">
        <v>83</v>
      </c>
      <c r="AW706" s="14" t="s">
        <v>30</v>
      </c>
      <c r="AX706" s="14" t="s">
        <v>73</v>
      </c>
      <c r="AY706" s="257" t="s">
        <v>160</v>
      </c>
    </row>
    <row r="707" s="13" customFormat="1">
      <c r="A707" s="13"/>
      <c r="B707" s="237"/>
      <c r="C707" s="238"/>
      <c r="D707" s="232" t="s">
        <v>172</v>
      </c>
      <c r="E707" s="239" t="s">
        <v>1</v>
      </c>
      <c r="F707" s="240" t="s">
        <v>629</v>
      </c>
      <c r="G707" s="238"/>
      <c r="H707" s="239" t="s">
        <v>1</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172</v>
      </c>
      <c r="AU707" s="246" t="s">
        <v>83</v>
      </c>
      <c r="AV707" s="13" t="s">
        <v>81</v>
      </c>
      <c r="AW707" s="13" t="s">
        <v>30</v>
      </c>
      <c r="AX707" s="13" t="s">
        <v>73</v>
      </c>
      <c r="AY707" s="246" t="s">
        <v>160</v>
      </c>
    </row>
    <row r="708" s="14" customFormat="1">
      <c r="A708" s="14"/>
      <c r="B708" s="247"/>
      <c r="C708" s="248"/>
      <c r="D708" s="232" t="s">
        <v>172</v>
      </c>
      <c r="E708" s="249" t="s">
        <v>1</v>
      </c>
      <c r="F708" s="250" t="s">
        <v>788</v>
      </c>
      <c r="G708" s="248"/>
      <c r="H708" s="251">
        <v>8.0999999999999996</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172</v>
      </c>
      <c r="AU708" s="257" t="s">
        <v>83</v>
      </c>
      <c r="AV708" s="14" t="s">
        <v>83</v>
      </c>
      <c r="AW708" s="14" t="s">
        <v>30</v>
      </c>
      <c r="AX708" s="14" t="s">
        <v>73</v>
      </c>
      <c r="AY708" s="257" t="s">
        <v>160</v>
      </c>
    </row>
    <row r="709" s="13" customFormat="1">
      <c r="A709" s="13"/>
      <c r="B709" s="237"/>
      <c r="C709" s="238"/>
      <c r="D709" s="232" t="s">
        <v>172</v>
      </c>
      <c r="E709" s="239" t="s">
        <v>1</v>
      </c>
      <c r="F709" s="240" t="s">
        <v>630</v>
      </c>
      <c r="G709" s="238"/>
      <c r="H709" s="239" t="s">
        <v>1</v>
      </c>
      <c r="I709" s="241"/>
      <c r="J709" s="238"/>
      <c r="K709" s="238"/>
      <c r="L709" s="242"/>
      <c r="M709" s="243"/>
      <c r="N709" s="244"/>
      <c r="O709" s="244"/>
      <c r="P709" s="244"/>
      <c r="Q709" s="244"/>
      <c r="R709" s="244"/>
      <c r="S709" s="244"/>
      <c r="T709" s="245"/>
      <c r="U709" s="13"/>
      <c r="V709" s="13"/>
      <c r="W709" s="13"/>
      <c r="X709" s="13"/>
      <c r="Y709" s="13"/>
      <c r="Z709" s="13"/>
      <c r="AA709" s="13"/>
      <c r="AB709" s="13"/>
      <c r="AC709" s="13"/>
      <c r="AD709" s="13"/>
      <c r="AE709" s="13"/>
      <c r="AT709" s="246" t="s">
        <v>172</v>
      </c>
      <c r="AU709" s="246" t="s">
        <v>83</v>
      </c>
      <c r="AV709" s="13" t="s">
        <v>81</v>
      </c>
      <c r="AW709" s="13" t="s">
        <v>30</v>
      </c>
      <c r="AX709" s="13" t="s">
        <v>73</v>
      </c>
      <c r="AY709" s="246" t="s">
        <v>160</v>
      </c>
    </row>
    <row r="710" s="14" customFormat="1">
      <c r="A710" s="14"/>
      <c r="B710" s="247"/>
      <c r="C710" s="248"/>
      <c r="D710" s="232" t="s">
        <v>172</v>
      </c>
      <c r="E710" s="249" t="s">
        <v>1</v>
      </c>
      <c r="F710" s="250" t="s">
        <v>789</v>
      </c>
      <c r="G710" s="248"/>
      <c r="H710" s="251">
        <v>7.2000000000000002</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172</v>
      </c>
      <c r="AU710" s="257" t="s">
        <v>83</v>
      </c>
      <c r="AV710" s="14" t="s">
        <v>83</v>
      </c>
      <c r="AW710" s="14" t="s">
        <v>30</v>
      </c>
      <c r="AX710" s="14" t="s">
        <v>73</v>
      </c>
      <c r="AY710" s="257" t="s">
        <v>160</v>
      </c>
    </row>
    <row r="711" s="16" customFormat="1">
      <c r="A711" s="16"/>
      <c r="B711" s="269"/>
      <c r="C711" s="270"/>
      <c r="D711" s="232" t="s">
        <v>172</v>
      </c>
      <c r="E711" s="271" t="s">
        <v>1</v>
      </c>
      <c r="F711" s="272" t="s">
        <v>182</v>
      </c>
      <c r="G711" s="270"/>
      <c r="H711" s="273">
        <v>41</v>
      </c>
      <c r="I711" s="274"/>
      <c r="J711" s="270"/>
      <c r="K711" s="270"/>
      <c r="L711" s="275"/>
      <c r="M711" s="276"/>
      <c r="N711" s="277"/>
      <c r="O711" s="277"/>
      <c r="P711" s="277"/>
      <c r="Q711" s="277"/>
      <c r="R711" s="277"/>
      <c r="S711" s="277"/>
      <c r="T711" s="278"/>
      <c r="U711" s="16"/>
      <c r="V711" s="16"/>
      <c r="W711" s="16"/>
      <c r="X711" s="16"/>
      <c r="Y711" s="16"/>
      <c r="Z711" s="16"/>
      <c r="AA711" s="16"/>
      <c r="AB711" s="16"/>
      <c r="AC711" s="16"/>
      <c r="AD711" s="16"/>
      <c r="AE711" s="16"/>
      <c r="AT711" s="279" t="s">
        <v>172</v>
      </c>
      <c r="AU711" s="279" t="s">
        <v>83</v>
      </c>
      <c r="AV711" s="16" t="s">
        <v>168</v>
      </c>
      <c r="AW711" s="16" t="s">
        <v>30</v>
      </c>
      <c r="AX711" s="16" t="s">
        <v>81</v>
      </c>
      <c r="AY711" s="279" t="s">
        <v>160</v>
      </c>
    </row>
    <row r="712" s="2" customFormat="1" ht="37.8" customHeight="1">
      <c r="A712" s="39"/>
      <c r="B712" s="40"/>
      <c r="C712" s="219" t="s">
        <v>790</v>
      </c>
      <c r="D712" s="219" t="s">
        <v>163</v>
      </c>
      <c r="E712" s="220" t="s">
        <v>791</v>
      </c>
      <c r="F712" s="221" t="s">
        <v>792</v>
      </c>
      <c r="G712" s="222" t="s">
        <v>166</v>
      </c>
      <c r="H712" s="223">
        <v>1508</v>
      </c>
      <c r="I712" s="224"/>
      <c r="J712" s="225">
        <f>ROUND(I712*H712,2)</f>
        <v>0</v>
      </c>
      <c r="K712" s="221" t="s">
        <v>167</v>
      </c>
      <c r="L712" s="45"/>
      <c r="M712" s="226" t="s">
        <v>1</v>
      </c>
      <c r="N712" s="227" t="s">
        <v>38</v>
      </c>
      <c r="O712" s="92"/>
      <c r="P712" s="228">
        <f>O712*H712</f>
        <v>0</v>
      </c>
      <c r="Q712" s="228">
        <v>0</v>
      </c>
      <c r="R712" s="228">
        <f>Q712*H712</f>
        <v>0</v>
      </c>
      <c r="S712" s="228">
        <v>0</v>
      </c>
      <c r="T712" s="229">
        <f>S712*H712</f>
        <v>0</v>
      </c>
      <c r="U712" s="39"/>
      <c r="V712" s="39"/>
      <c r="W712" s="39"/>
      <c r="X712" s="39"/>
      <c r="Y712" s="39"/>
      <c r="Z712" s="39"/>
      <c r="AA712" s="39"/>
      <c r="AB712" s="39"/>
      <c r="AC712" s="39"/>
      <c r="AD712" s="39"/>
      <c r="AE712" s="39"/>
      <c r="AR712" s="230" t="s">
        <v>168</v>
      </c>
      <c r="AT712" s="230" t="s">
        <v>163</v>
      </c>
      <c r="AU712" s="230" t="s">
        <v>83</v>
      </c>
      <c r="AY712" s="18" t="s">
        <v>160</v>
      </c>
      <c r="BE712" s="231">
        <f>IF(N712="základní",J712,0)</f>
        <v>0</v>
      </c>
      <c r="BF712" s="231">
        <f>IF(N712="snížená",J712,0)</f>
        <v>0</v>
      </c>
      <c r="BG712" s="231">
        <f>IF(N712="zákl. přenesená",J712,0)</f>
        <v>0</v>
      </c>
      <c r="BH712" s="231">
        <f>IF(N712="sníž. přenesená",J712,0)</f>
        <v>0</v>
      </c>
      <c r="BI712" s="231">
        <f>IF(N712="nulová",J712,0)</f>
        <v>0</v>
      </c>
      <c r="BJ712" s="18" t="s">
        <v>81</v>
      </c>
      <c r="BK712" s="231">
        <f>ROUND(I712*H712,2)</f>
        <v>0</v>
      </c>
      <c r="BL712" s="18" t="s">
        <v>168</v>
      </c>
      <c r="BM712" s="230" t="s">
        <v>793</v>
      </c>
    </row>
    <row r="713" s="2" customFormat="1">
      <c r="A713" s="39"/>
      <c r="B713" s="40"/>
      <c r="C713" s="41"/>
      <c r="D713" s="232" t="s">
        <v>170</v>
      </c>
      <c r="E713" s="41"/>
      <c r="F713" s="233" t="s">
        <v>794</v>
      </c>
      <c r="G713" s="41"/>
      <c r="H713" s="41"/>
      <c r="I713" s="234"/>
      <c r="J713" s="41"/>
      <c r="K713" s="41"/>
      <c r="L713" s="45"/>
      <c r="M713" s="235"/>
      <c r="N713" s="236"/>
      <c r="O713" s="92"/>
      <c r="P713" s="92"/>
      <c r="Q713" s="92"/>
      <c r="R713" s="92"/>
      <c r="S713" s="92"/>
      <c r="T713" s="93"/>
      <c r="U713" s="39"/>
      <c r="V713" s="39"/>
      <c r="W713" s="39"/>
      <c r="X713" s="39"/>
      <c r="Y713" s="39"/>
      <c r="Z713" s="39"/>
      <c r="AA713" s="39"/>
      <c r="AB713" s="39"/>
      <c r="AC713" s="39"/>
      <c r="AD713" s="39"/>
      <c r="AE713" s="39"/>
      <c r="AT713" s="18" t="s">
        <v>170</v>
      </c>
      <c r="AU713" s="18" t="s">
        <v>83</v>
      </c>
    </row>
    <row r="714" s="13" customFormat="1">
      <c r="A714" s="13"/>
      <c r="B714" s="237"/>
      <c r="C714" s="238"/>
      <c r="D714" s="232" t="s">
        <v>172</v>
      </c>
      <c r="E714" s="239" t="s">
        <v>1</v>
      </c>
      <c r="F714" s="240" t="s">
        <v>330</v>
      </c>
      <c r="G714" s="238"/>
      <c r="H714" s="239" t="s">
        <v>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172</v>
      </c>
      <c r="AU714" s="246" t="s">
        <v>83</v>
      </c>
      <c r="AV714" s="13" t="s">
        <v>81</v>
      </c>
      <c r="AW714" s="13" t="s">
        <v>30</v>
      </c>
      <c r="AX714" s="13" t="s">
        <v>73</v>
      </c>
      <c r="AY714" s="246" t="s">
        <v>160</v>
      </c>
    </row>
    <row r="715" s="13" customFormat="1">
      <c r="A715" s="13"/>
      <c r="B715" s="237"/>
      <c r="C715" s="238"/>
      <c r="D715" s="232" t="s">
        <v>172</v>
      </c>
      <c r="E715" s="239" t="s">
        <v>1</v>
      </c>
      <c r="F715" s="240" t="s">
        <v>505</v>
      </c>
      <c r="G715" s="238"/>
      <c r="H715" s="239" t="s">
        <v>1</v>
      </c>
      <c r="I715" s="241"/>
      <c r="J715" s="238"/>
      <c r="K715" s="238"/>
      <c r="L715" s="242"/>
      <c r="M715" s="243"/>
      <c r="N715" s="244"/>
      <c r="O715" s="244"/>
      <c r="P715" s="244"/>
      <c r="Q715" s="244"/>
      <c r="R715" s="244"/>
      <c r="S715" s="244"/>
      <c r="T715" s="245"/>
      <c r="U715" s="13"/>
      <c r="V715" s="13"/>
      <c r="W715" s="13"/>
      <c r="X715" s="13"/>
      <c r="Y715" s="13"/>
      <c r="Z715" s="13"/>
      <c r="AA715" s="13"/>
      <c r="AB715" s="13"/>
      <c r="AC715" s="13"/>
      <c r="AD715" s="13"/>
      <c r="AE715" s="13"/>
      <c r="AT715" s="246" t="s">
        <v>172</v>
      </c>
      <c r="AU715" s="246" t="s">
        <v>83</v>
      </c>
      <c r="AV715" s="13" t="s">
        <v>81</v>
      </c>
      <c r="AW715" s="13" t="s">
        <v>30</v>
      </c>
      <c r="AX715" s="13" t="s">
        <v>73</v>
      </c>
      <c r="AY715" s="246" t="s">
        <v>160</v>
      </c>
    </row>
    <row r="716" s="14" customFormat="1">
      <c r="A716" s="14"/>
      <c r="B716" s="247"/>
      <c r="C716" s="248"/>
      <c r="D716" s="232" t="s">
        <v>172</v>
      </c>
      <c r="E716" s="249" t="s">
        <v>1</v>
      </c>
      <c r="F716" s="250" t="s">
        <v>795</v>
      </c>
      <c r="G716" s="248"/>
      <c r="H716" s="251">
        <v>564</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172</v>
      </c>
      <c r="AU716" s="257" t="s">
        <v>83</v>
      </c>
      <c r="AV716" s="14" t="s">
        <v>83</v>
      </c>
      <c r="AW716" s="14" t="s">
        <v>30</v>
      </c>
      <c r="AX716" s="14" t="s">
        <v>73</v>
      </c>
      <c r="AY716" s="257" t="s">
        <v>160</v>
      </c>
    </row>
    <row r="717" s="13" customFormat="1">
      <c r="A717" s="13"/>
      <c r="B717" s="237"/>
      <c r="C717" s="238"/>
      <c r="D717" s="232" t="s">
        <v>172</v>
      </c>
      <c r="E717" s="239" t="s">
        <v>1</v>
      </c>
      <c r="F717" s="240" t="s">
        <v>507</v>
      </c>
      <c r="G717" s="238"/>
      <c r="H717" s="239" t="s">
        <v>1</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172</v>
      </c>
      <c r="AU717" s="246" t="s">
        <v>83</v>
      </c>
      <c r="AV717" s="13" t="s">
        <v>81</v>
      </c>
      <c r="AW717" s="13" t="s">
        <v>30</v>
      </c>
      <c r="AX717" s="13" t="s">
        <v>73</v>
      </c>
      <c r="AY717" s="246" t="s">
        <v>160</v>
      </c>
    </row>
    <row r="718" s="14" customFormat="1">
      <c r="A718" s="14"/>
      <c r="B718" s="247"/>
      <c r="C718" s="248"/>
      <c r="D718" s="232" t="s">
        <v>172</v>
      </c>
      <c r="E718" s="249" t="s">
        <v>1</v>
      </c>
      <c r="F718" s="250" t="s">
        <v>796</v>
      </c>
      <c r="G718" s="248"/>
      <c r="H718" s="251">
        <v>436</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172</v>
      </c>
      <c r="AU718" s="257" t="s">
        <v>83</v>
      </c>
      <c r="AV718" s="14" t="s">
        <v>83</v>
      </c>
      <c r="AW718" s="14" t="s">
        <v>30</v>
      </c>
      <c r="AX718" s="14" t="s">
        <v>73</v>
      </c>
      <c r="AY718" s="257" t="s">
        <v>160</v>
      </c>
    </row>
    <row r="719" s="13" customFormat="1">
      <c r="A719" s="13"/>
      <c r="B719" s="237"/>
      <c r="C719" s="238"/>
      <c r="D719" s="232" t="s">
        <v>172</v>
      </c>
      <c r="E719" s="239" t="s">
        <v>1</v>
      </c>
      <c r="F719" s="240" t="s">
        <v>509</v>
      </c>
      <c r="G719" s="238"/>
      <c r="H719" s="239" t="s">
        <v>1</v>
      </c>
      <c r="I719" s="241"/>
      <c r="J719" s="238"/>
      <c r="K719" s="238"/>
      <c r="L719" s="242"/>
      <c r="M719" s="243"/>
      <c r="N719" s="244"/>
      <c r="O719" s="244"/>
      <c r="P719" s="244"/>
      <c r="Q719" s="244"/>
      <c r="R719" s="244"/>
      <c r="S719" s="244"/>
      <c r="T719" s="245"/>
      <c r="U719" s="13"/>
      <c r="V719" s="13"/>
      <c r="W719" s="13"/>
      <c r="X719" s="13"/>
      <c r="Y719" s="13"/>
      <c r="Z719" s="13"/>
      <c r="AA719" s="13"/>
      <c r="AB719" s="13"/>
      <c r="AC719" s="13"/>
      <c r="AD719" s="13"/>
      <c r="AE719" s="13"/>
      <c r="AT719" s="246" t="s">
        <v>172</v>
      </c>
      <c r="AU719" s="246" t="s">
        <v>83</v>
      </c>
      <c r="AV719" s="13" t="s">
        <v>81</v>
      </c>
      <c r="AW719" s="13" t="s">
        <v>30</v>
      </c>
      <c r="AX719" s="13" t="s">
        <v>73</v>
      </c>
      <c r="AY719" s="246" t="s">
        <v>160</v>
      </c>
    </row>
    <row r="720" s="14" customFormat="1">
      <c r="A720" s="14"/>
      <c r="B720" s="247"/>
      <c r="C720" s="248"/>
      <c r="D720" s="232" t="s">
        <v>172</v>
      </c>
      <c r="E720" s="249" t="s">
        <v>1</v>
      </c>
      <c r="F720" s="250" t="s">
        <v>797</v>
      </c>
      <c r="G720" s="248"/>
      <c r="H720" s="251">
        <v>294</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172</v>
      </c>
      <c r="AU720" s="257" t="s">
        <v>83</v>
      </c>
      <c r="AV720" s="14" t="s">
        <v>83</v>
      </c>
      <c r="AW720" s="14" t="s">
        <v>30</v>
      </c>
      <c r="AX720" s="14" t="s">
        <v>73</v>
      </c>
      <c r="AY720" s="257" t="s">
        <v>160</v>
      </c>
    </row>
    <row r="721" s="13" customFormat="1">
      <c r="A721" s="13"/>
      <c r="B721" s="237"/>
      <c r="C721" s="238"/>
      <c r="D721" s="232" t="s">
        <v>172</v>
      </c>
      <c r="E721" s="239" t="s">
        <v>1</v>
      </c>
      <c r="F721" s="240" t="s">
        <v>511</v>
      </c>
      <c r="G721" s="238"/>
      <c r="H721" s="239" t="s">
        <v>1</v>
      </c>
      <c r="I721" s="241"/>
      <c r="J721" s="238"/>
      <c r="K721" s="238"/>
      <c r="L721" s="242"/>
      <c r="M721" s="243"/>
      <c r="N721" s="244"/>
      <c r="O721" s="244"/>
      <c r="P721" s="244"/>
      <c r="Q721" s="244"/>
      <c r="R721" s="244"/>
      <c r="S721" s="244"/>
      <c r="T721" s="245"/>
      <c r="U721" s="13"/>
      <c r="V721" s="13"/>
      <c r="W721" s="13"/>
      <c r="X721" s="13"/>
      <c r="Y721" s="13"/>
      <c r="Z721" s="13"/>
      <c r="AA721" s="13"/>
      <c r="AB721" s="13"/>
      <c r="AC721" s="13"/>
      <c r="AD721" s="13"/>
      <c r="AE721" s="13"/>
      <c r="AT721" s="246" t="s">
        <v>172</v>
      </c>
      <c r="AU721" s="246" t="s">
        <v>83</v>
      </c>
      <c r="AV721" s="13" t="s">
        <v>81</v>
      </c>
      <c r="AW721" s="13" t="s">
        <v>30</v>
      </c>
      <c r="AX721" s="13" t="s">
        <v>73</v>
      </c>
      <c r="AY721" s="246" t="s">
        <v>160</v>
      </c>
    </row>
    <row r="722" s="14" customFormat="1">
      <c r="A722" s="14"/>
      <c r="B722" s="247"/>
      <c r="C722" s="248"/>
      <c r="D722" s="232" t="s">
        <v>172</v>
      </c>
      <c r="E722" s="249" t="s">
        <v>1</v>
      </c>
      <c r="F722" s="250" t="s">
        <v>798</v>
      </c>
      <c r="G722" s="248"/>
      <c r="H722" s="251">
        <v>214</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172</v>
      </c>
      <c r="AU722" s="257" t="s">
        <v>83</v>
      </c>
      <c r="AV722" s="14" t="s">
        <v>83</v>
      </c>
      <c r="AW722" s="14" t="s">
        <v>30</v>
      </c>
      <c r="AX722" s="14" t="s">
        <v>73</v>
      </c>
      <c r="AY722" s="257" t="s">
        <v>160</v>
      </c>
    </row>
    <row r="723" s="16" customFormat="1">
      <c r="A723" s="16"/>
      <c r="B723" s="269"/>
      <c r="C723" s="270"/>
      <c r="D723" s="232" t="s">
        <v>172</v>
      </c>
      <c r="E723" s="271" t="s">
        <v>1</v>
      </c>
      <c r="F723" s="272" t="s">
        <v>182</v>
      </c>
      <c r="G723" s="270"/>
      <c r="H723" s="273">
        <v>1508</v>
      </c>
      <c r="I723" s="274"/>
      <c r="J723" s="270"/>
      <c r="K723" s="270"/>
      <c r="L723" s="275"/>
      <c r="M723" s="276"/>
      <c r="N723" s="277"/>
      <c r="O723" s="277"/>
      <c r="P723" s="277"/>
      <c r="Q723" s="277"/>
      <c r="R723" s="277"/>
      <c r="S723" s="277"/>
      <c r="T723" s="278"/>
      <c r="U723" s="16"/>
      <c r="V723" s="16"/>
      <c r="W723" s="16"/>
      <c r="X723" s="16"/>
      <c r="Y723" s="16"/>
      <c r="Z723" s="16"/>
      <c r="AA723" s="16"/>
      <c r="AB723" s="16"/>
      <c r="AC723" s="16"/>
      <c r="AD723" s="16"/>
      <c r="AE723" s="16"/>
      <c r="AT723" s="279" t="s">
        <v>172</v>
      </c>
      <c r="AU723" s="279" t="s">
        <v>83</v>
      </c>
      <c r="AV723" s="16" t="s">
        <v>168</v>
      </c>
      <c r="AW723" s="16" t="s">
        <v>30</v>
      </c>
      <c r="AX723" s="16" t="s">
        <v>81</v>
      </c>
      <c r="AY723" s="279" t="s">
        <v>160</v>
      </c>
    </row>
    <row r="724" s="2" customFormat="1" ht="33" customHeight="1">
      <c r="A724" s="39"/>
      <c r="B724" s="40"/>
      <c r="C724" s="219" t="s">
        <v>799</v>
      </c>
      <c r="D724" s="219" t="s">
        <v>163</v>
      </c>
      <c r="E724" s="220" t="s">
        <v>800</v>
      </c>
      <c r="F724" s="221" t="s">
        <v>801</v>
      </c>
      <c r="G724" s="222" t="s">
        <v>166</v>
      </c>
      <c r="H724" s="223">
        <v>135720</v>
      </c>
      <c r="I724" s="224"/>
      <c r="J724" s="225">
        <f>ROUND(I724*H724,2)</f>
        <v>0</v>
      </c>
      <c r="K724" s="221" t="s">
        <v>167</v>
      </c>
      <c r="L724" s="45"/>
      <c r="M724" s="226" t="s">
        <v>1</v>
      </c>
      <c r="N724" s="227" t="s">
        <v>38</v>
      </c>
      <c r="O724" s="92"/>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168</v>
      </c>
      <c r="AT724" s="230" t="s">
        <v>163</v>
      </c>
      <c r="AU724" s="230" t="s">
        <v>83</v>
      </c>
      <c r="AY724" s="18" t="s">
        <v>160</v>
      </c>
      <c r="BE724" s="231">
        <f>IF(N724="základní",J724,0)</f>
        <v>0</v>
      </c>
      <c r="BF724" s="231">
        <f>IF(N724="snížená",J724,0)</f>
        <v>0</v>
      </c>
      <c r="BG724" s="231">
        <f>IF(N724="zákl. přenesená",J724,0)</f>
        <v>0</v>
      </c>
      <c r="BH724" s="231">
        <f>IF(N724="sníž. přenesená",J724,0)</f>
        <v>0</v>
      </c>
      <c r="BI724" s="231">
        <f>IF(N724="nulová",J724,0)</f>
        <v>0</v>
      </c>
      <c r="BJ724" s="18" t="s">
        <v>81</v>
      </c>
      <c r="BK724" s="231">
        <f>ROUND(I724*H724,2)</f>
        <v>0</v>
      </c>
      <c r="BL724" s="18" t="s">
        <v>168</v>
      </c>
      <c r="BM724" s="230" t="s">
        <v>802</v>
      </c>
    </row>
    <row r="725" s="2" customFormat="1">
      <c r="A725" s="39"/>
      <c r="B725" s="40"/>
      <c r="C725" s="41"/>
      <c r="D725" s="232" t="s">
        <v>170</v>
      </c>
      <c r="E725" s="41"/>
      <c r="F725" s="233" t="s">
        <v>803</v>
      </c>
      <c r="G725" s="41"/>
      <c r="H725" s="41"/>
      <c r="I725" s="234"/>
      <c r="J725" s="41"/>
      <c r="K725" s="41"/>
      <c r="L725" s="45"/>
      <c r="M725" s="235"/>
      <c r="N725" s="236"/>
      <c r="O725" s="92"/>
      <c r="P725" s="92"/>
      <c r="Q725" s="92"/>
      <c r="R725" s="92"/>
      <c r="S725" s="92"/>
      <c r="T725" s="93"/>
      <c r="U725" s="39"/>
      <c r="V725" s="39"/>
      <c r="W725" s="39"/>
      <c r="X725" s="39"/>
      <c r="Y725" s="39"/>
      <c r="Z725" s="39"/>
      <c r="AA725" s="39"/>
      <c r="AB725" s="39"/>
      <c r="AC725" s="39"/>
      <c r="AD725" s="39"/>
      <c r="AE725" s="39"/>
      <c r="AT725" s="18" t="s">
        <v>170</v>
      </c>
      <c r="AU725" s="18" t="s">
        <v>83</v>
      </c>
    </row>
    <row r="726" s="14" customFormat="1">
      <c r="A726" s="14"/>
      <c r="B726" s="247"/>
      <c r="C726" s="248"/>
      <c r="D726" s="232" t="s">
        <v>172</v>
      </c>
      <c r="E726" s="249" t="s">
        <v>1</v>
      </c>
      <c r="F726" s="250" t="s">
        <v>804</v>
      </c>
      <c r="G726" s="248"/>
      <c r="H726" s="251">
        <v>135720</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172</v>
      </c>
      <c r="AU726" s="257" t="s">
        <v>83</v>
      </c>
      <c r="AV726" s="14" t="s">
        <v>83</v>
      </c>
      <c r="AW726" s="14" t="s">
        <v>30</v>
      </c>
      <c r="AX726" s="14" t="s">
        <v>81</v>
      </c>
      <c r="AY726" s="257" t="s">
        <v>160</v>
      </c>
    </row>
    <row r="727" s="2" customFormat="1" ht="16.5" customHeight="1">
      <c r="A727" s="39"/>
      <c r="B727" s="40"/>
      <c r="C727" s="219" t="s">
        <v>805</v>
      </c>
      <c r="D727" s="219" t="s">
        <v>163</v>
      </c>
      <c r="E727" s="220" t="s">
        <v>806</v>
      </c>
      <c r="F727" s="221" t="s">
        <v>807</v>
      </c>
      <c r="G727" s="222" t="s">
        <v>166</v>
      </c>
      <c r="H727" s="223">
        <v>1508</v>
      </c>
      <c r="I727" s="224"/>
      <c r="J727" s="225">
        <f>ROUND(I727*H727,2)</f>
        <v>0</v>
      </c>
      <c r="K727" s="221" t="s">
        <v>167</v>
      </c>
      <c r="L727" s="45"/>
      <c r="M727" s="226" t="s">
        <v>1</v>
      </c>
      <c r="N727" s="227" t="s">
        <v>38</v>
      </c>
      <c r="O727" s="92"/>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168</v>
      </c>
      <c r="AT727" s="230" t="s">
        <v>163</v>
      </c>
      <c r="AU727" s="230" t="s">
        <v>83</v>
      </c>
      <c r="AY727" s="18" t="s">
        <v>160</v>
      </c>
      <c r="BE727" s="231">
        <f>IF(N727="základní",J727,0)</f>
        <v>0</v>
      </c>
      <c r="BF727" s="231">
        <f>IF(N727="snížená",J727,0)</f>
        <v>0</v>
      </c>
      <c r="BG727" s="231">
        <f>IF(N727="zákl. přenesená",J727,0)</f>
        <v>0</v>
      </c>
      <c r="BH727" s="231">
        <f>IF(N727="sníž. přenesená",J727,0)</f>
        <v>0</v>
      </c>
      <c r="BI727" s="231">
        <f>IF(N727="nulová",J727,0)</f>
        <v>0</v>
      </c>
      <c r="BJ727" s="18" t="s">
        <v>81</v>
      </c>
      <c r="BK727" s="231">
        <f>ROUND(I727*H727,2)</f>
        <v>0</v>
      </c>
      <c r="BL727" s="18" t="s">
        <v>168</v>
      </c>
      <c r="BM727" s="230" t="s">
        <v>808</v>
      </c>
    </row>
    <row r="728" s="2" customFormat="1">
      <c r="A728" s="39"/>
      <c r="B728" s="40"/>
      <c r="C728" s="41"/>
      <c r="D728" s="232" t="s">
        <v>170</v>
      </c>
      <c r="E728" s="41"/>
      <c r="F728" s="233" t="s">
        <v>809</v>
      </c>
      <c r="G728" s="41"/>
      <c r="H728" s="41"/>
      <c r="I728" s="234"/>
      <c r="J728" s="41"/>
      <c r="K728" s="41"/>
      <c r="L728" s="45"/>
      <c r="M728" s="235"/>
      <c r="N728" s="236"/>
      <c r="O728" s="92"/>
      <c r="P728" s="92"/>
      <c r="Q728" s="92"/>
      <c r="R728" s="92"/>
      <c r="S728" s="92"/>
      <c r="T728" s="93"/>
      <c r="U728" s="39"/>
      <c r="V728" s="39"/>
      <c r="W728" s="39"/>
      <c r="X728" s="39"/>
      <c r="Y728" s="39"/>
      <c r="Z728" s="39"/>
      <c r="AA728" s="39"/>
      <c r="AB728" s="39"/>
      <c r="AC728" s="39"/>
      <c r="AD728" s="39"/>
      <c r="AE728" s="39"/>
      <c r="AT728" s="18" t="s">
        <v>170</v>
      </c>
      <c r="AU728" s="18" t="s">
        <v>83</v>
      </c>
    </row>
    <row r="729" s="13" customFormat="1">
      <c r="A729" s="13"/>
      <c r="B729" s="237"/>
      <c r="C729" s="238"/>
      <c r="D729" s="232" t="s">
        <v>172</v>
      </c>
      <c r="E729" s="239" t="s">
        <v>1</v>
      </c>
      <c r="F729" s="240" t="s">
        <v>330</v>
      </c>
      <c r="G729" s="238"/>
      <c r="H729" s="239" t="s">
        <v>1</v>
      </c>
      <c r="I729" s="241"/>
      <c r="J729" s="238"/>
      <c r="K729" s="238"/>
      <c r="L729" s="242"/>
      <c r="M729" s="243"/>
      <c r="N729" s="244"/>
      <c r="O729" s="244"/>
      <c r="P729" s="244"/>
      <c r="Q729" s="244"/>
      <c r="R729" s="244"/>
      <c r="S729" s="244"/>
      <c r="T729" s="245"/>
      <c r="U729" s="13"/>
      <c r="V729" s="13"/>
      <c r="W729" s="13"/>
      <c r="X729" s="13"/>
      <c r="Y729" s="13"/>
      <c r="Z729" s="13"/>
      <c r="AA729" s="13"/>
      <c r="AB729" s="13"/>
      <c r="AC729" s="13"/>
      <c r="AD729" s="13"/>
      <c r="AE729" s="13"/>
      <c r="AT729" s="246" t="s">
        <v>172</v>
      </c>
      <c r="AU729" s="246" t="s">
        <v>83</v>
      </c>
      <c r="AV729" s="13" t="s">
        <v>81</v>
      </c>
      <c r="AW729" s="13" t="s">
        <v>30</v>
      </c>
      <c r="AX729" s="13" t="s">
        <v>73</v>
      </c>
      <c r="AY729" s="246" t="s">
        <v>160</v>
      </c>
    </row>
    <row r="730" s="13" customFormat="1">
      <c r="A730" s="13"/>
      <c r="B730" s="237"/>
      <c r="C730" s="238"/>
      <c r="D730" s="232" t="s">
        <v>172</v>
      </c>
      <c r="E730" s="239" t="s">
        <v>1</v>
      </c>
      <c r="F730" s="240" t="s">
        <v>505</v>
      </c>
      <c r="G730" s="238"/>
      <c r="H730" s="239" t="s">
        <v>1</v>
      </c>
      <c r="I730" s="241"/>
      <c r="J730" s="238"/>
      <c r="K730" s="238"/>
      <c r="L730" s="242"/>
      <c r="M730" s="243"/>
      <c r="N730" s="244"/>
      <c r="O730" s="244"/>
      <c r="P730" s="244"/>
      <c r="Q730" s="244"/>
      <c r="R730" s="244"/>
      <c r="S730" s="244"/>
      <c r="T730" s="245"/>
      <c r="U730" s="13"/>
      <c r="V730" s="13"/>
      <c r="W730" s="13"/>
      <c r="X730" s="13"/>
      <c r="Y730" s="13"/>
      <c r="Z730" s="13"/>
      <c r="AA730" s="13"/>
      <c r="AB730" s="13"/>
      <c r="AC730" s="13"/>
      <c r="AD730" s="13"/>
      <c r="AE730" s="13"/>
      <c r="AT730" s="246" t="s">
        <v>172</v>
      </c>
      <c r="AU730" s="246" t="s">
        <v>83</v>
      </c>
      <c r="AV730" s="13" t="s">
        <v>81</v>
      </c>
      <c r="AW730" s="13" t="s">
        <v>30</v>
      </c>
      <c r="AX730" s="13" t="s">
        <v>73</v>
      </c>
      <c r="AY730" s="246" t="s">
        <v>160</v>
      </c>
    </row>
    <row r="731" s="14" customFormat="1">
      <c r="A731" s="14"/>
      <c r="B731" s="247"/>
      <c r="C731" s="248"/>
      <c r="D731" s="232" t="s">
        <v>172</v>
      </c>
      <c r="E731" s="249" t="s">
        <v>1</v>
      </c>
      <c r="F731" s="250" t="s">
        <v>795</v>
      </c>
      <c r="G731" s="248"/>
      <c r="H731" s="251">
        <v>564</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172</v>
      </c>
      <c r="AU731" s="257" t="s">
        <v>83</v>
      </c>
      <c r="AV731" s="14" t="s">
        <v>83</v>
      </c>
      <c r="AW731" s="14" t="s">
        <v>30</v>
      </c>
      <c r="AX731" s="14" t="s">
        <v>73</v>
      </c>
      <c r="AY731" s="257" t="s">
        <v>160</v>
      </c>
    </row>
    <row r="732" s="13" customFormat="1">
      <c r="A732" s="13"/>
      <c r="B732" s="237"/>
      <c r="C732" s="238"/>
      <c r="D732" s="232" t="s">
        <v>172</v>
      </c>
      <c r="E732" s="239" t="s">
        <v>1</v>
      </c>
      <c r="F732" s="240" t="s">
        <v>507</v>
      </c>
      <c r="G732" s="238"/>
      <c r="H732" s="239" t="s">
        <v>1</v>
      </c>
      <c r="I732" s="241"/>
      <c r="J732" s="238"/>
      <c r="K732" s="238"/>
      <c r="L732" s="242"/>
      <c r="M732" s="243"/>
      <c r="N732" s="244"/>
      <c r="O732" s="244"/>
      <c r="P732" s="244"/>
      <c r="Q732" s="244"/>
      <c r="R732" s="244"/>
      <c r="S732" s="244"/>
      <c r="T732" s="245"/>
      <c r="U732" s="13"/>
      <c r="V732" s="13"/>
      <c r="W732" s="13"/>
      <c r="X732" s="13"/>
      <c r="Y732" s="13"/>
      <c r="Z732" s="13"/>
      <c r="AA732" s="13"/>
      <c r="AB732" s="13"/>
      <c r="AC732" s="13"/>
      <c r="AD732" s="13"/>
      <c r="AE732" s="13"/>
      <c r="AT732" s="246" t="s">
        <v>172</v>
      </c>
      <c r="AU732" s="246" t="s">
        <v>83</v>
      </c>
      <c r="AV732" s="13" t="s">
        <v>81</v>
      </c>
      <c r="AW732" s="13" t="s">
        <v>30</v>
      </c>
      <c r="AX732" s="13" t="s">
        <v>73</v>
      </c>
      <c r="AY732" s="246" t="s">
        <v>160</v>
      </c>
    </row>
    <row r="733" s="14" customFormat="1">
      <c r="A733" s="14"/>
      <c r="B733" s="247"/>
      <c r="C733" s="248"/>
      <c r="D733" s="232" t="s">
        <v>172</v>
      </c>
      <c r="E733" s="249" t="s">
        <v>1</v>
      </c>
      <c r="F733" s="250" t="s">
        <v>796</v>
      </c>
      <c r="G733" s="248"/>
      <c r="H733" s="251">
        <v>436</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172</v>
      </c>
      <c r="AU733" s="257" t="s">
        <v>83</v>
      </c>
      <c r="AV733" s="14" t="s">
        <v>83</v>
      </c>
      <c r="AW733" s="14" t="s">
        <v>30</v>
      </c>
      <c r="AX733" s="14" t="s">
        <v>73</v>
      </c>
      <c r="AY733" s="257" t="s">
        <v>160</v>
      </c>
    </row>
    <row r="734" s="13" customFormat="1">
      <c r="A734" s="13"/>
      <c r="B734" s="237"/>
      <c r="C734" s="238"/>
      <c r="D734" s="232" t="s">
        <v>172</v>
      </c>
      <c r="E734" s="239" t="s">
        <v>1</v>
      </c>
      <c r="F734" s="240" t="s">
        <v>509</v>
      </c>
      <c r="G734" s="238"/>
      <c r="H734" s="239" t="s">
        <v>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172</v>
      </c>
      <c r="AU734" s="246" t="s">
        <v>83</v>
      </c>
      <c r="AV734" s="13" t="s">
        <v>81</v>
      </c>
      <c r="AW734" s="13" t="s">
        <v>30</v>
      </c>
      <c r="AX734" s="13" t="s">
        <v>73</v>
      </c>
      <c r="AY734" s="246" t="s">
        <v>160</v>
      </c>
    </row>
    <row r="735" s="14" customFormat="1">
      <c r="A735" s="14"/>
      <c r="B735" s="247"/>
      <c r="C735" s="248"/>
      <c r="D735" s="232" t="s">
        <v>172</v>
      </c>
      <c r="E735" s="249" t="s">
        <v>1</v>
      </c>
      <c r="F735" s="250" t="s">
        <v>797</v>
      </c>
      <c r="G735" s="248"/>
      <c r="H735" s="251">
        <v>294</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172</v>
      </c>
      <c r="AU735" s="257" t="s">
        <v>83</v>
      </c>
      <c r="AV735" s="14" t="s">
        <v>83</v>
      </c>
      <c r="AW735" s="14" t="s">
        <v>30</v>
      </c>
      <c r="AX735" s="14" t="s">
        <v>73</v>
      </c>
      <c r="AY735" s="257" t="s">
        <v>160</v>
      </c>
    </row>
    <row r="736" s="13" customFormat="1">
      <c r="A736" s="13"/>
      <c r="B736" s="237"/>
      <c r="C736" s="238"/>
      <c r="D736" s="232" t="s">
        <v>172</v>
      </c>
      <c r="E736" s="239" t="s">
        <v>1</v>
      </c>
      <c r="F736" s="240" t="s">
        <v>511</v>
      </c>
      <c r="G736" s="238"/>
      <c r="H736" s="239" t="s">
        <v>1</v>
      </c>
      <c r="I736" s="241"/>
      <c r="J736" s="238"/>
      <c r="K736" s="238"/>
      <c r="L736" s="242"/>
      <c r="M736" s="243"/>
      <c r="N736" s="244"/>
      <c r="O736" s="244"/>
      <c r="P736" s="244"/>
      <c r="Q736" s="244"/>
      <c r="R736" s="244"/>
      <c r="S736" s="244"/>
      <c r="T736" s="245"/>
      <c r="U736" s="13"/>
      <c r="V736" s="13"/>
      <c r="W736" s="13"/>
      <c r="X736" s="13"/>
      <c r="Y736" s="13"/>
      <c r="Z736" s="13"/>
      <c r="AA736" s="13"/>
      <c r="AB736" s="13"/>
      <c r="AC736" s="13"/>
      <c r="AD736" s="13"/>
      <c r="AE736" s="13"/>
      <c r="AT736" s="246" t="s">
        <v>172</v>
      </c>
      <c r="AU736" s="246" t="s">
        <v>83</v>
      </c>
      <c r="AV736" s="13" t="s">
        <v>81</v>
      </c>
      <c r="AW736" s="13" t="s">
        <v>30</v>
      </c>
      <c r="AX736" s="13" t="s">
        <v>73</v>
      </c>
      <c r="AY736" s="246" t="s">
        <v>160</v>
      </c>
    </row>
    <row r="737" s="14" customFormat="1">
      <c r="A737" s="14"/>
      <c r="B737" s="247"/>
      <c r="C737" s="248"/>
      <c r="D737" s="232" t="s">
        <v>172</v>
      </c>
      <c r="E737" s="249" t="s">
        <v>1</v>
      </c>
      <c r="F737" s="250" t="s">
        <v>798</v>
      </c>
      <c r="G737" s="248"/>
      <c r="H737" s="251">
        <v>214</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172</v>
      </c>
      <c r="AU737" s="257" t="s">
        <v>83</v>
      </c>
      <c r="AV737" s="14" t="s">
        <v>83</v>
      </c>
      <c r="AW737" s="14" t="s">
        <v>30</v>
      </c>
      <c r="AX737" s="14" t="s">
        <v>73</v>
      </c>
      <c r="AY737" s="257" t="s">
        <v>160</v>
      </c>
    </row>
    <row r="738" s="16" customFormat="1">
      <c r="A738" s="16"/>
      <c r="B738" s="269"/>
      <c r="C738" s="270"/>
      <c r="D738" s="232" t="s">
        <v>172</v>
      </c>
      <c r="E738" s="271" t="s">
        <v>1</v>
      </c>
      <c r="F738" s="272" t="s">
        <v>182</v>
      </c>
      <c r="G738" s="270"/>
      <c r="H738" s="273">
        <v>1508</v>
      </c>
      <c r="I738" s="274"/>
      <c r="J738" s="270"/>
      <c r="K738" s="270"/>
      <c r="L738" s="275"/>
      <c r="M738" s="276"/>
      <c r="N738" s="277"/>
      <c r="O738" s="277"/>
      <c r="P738" s="277"/>
      <c r="Q738" s="277"/>
      <c r="R738" s="277"/>
      <c r="S738" s="277"/>
      <c r="T738" s="278"/>
      <c r="U738" s="16"/>
      <c r="V738" s="16"/>
      <c r="W738" s="16"/>
      <c r="X738" s="16"/>
      <c r="Y738" s="16"/>
      <c r="Z738" s="16"/>
      <c r="AA738" s="16"/>
      <c r="AB738" s="16"/>
      <c r="AC738" s="16"/>
      <c r="AD738" s="16"/>
      <c r="AE738" s="16"/>
      <c r="AT738" s="279" t="s">
        <v>172</v>
      </c>
      <c r="AU738" s="279" t="s">
        <v>83</v>
      </c>
      <c r="AV738" s="16" t="s">
        <v>168</v>
      </c>
      <c r="AW738" s="16" t="s">
        <v>30</v>
      </c>
      <c r="AX738" s="16" t="s">
        <v>81</v>
      </c>
      <c r="AY738" s="279" t="s">
        <v>160</v>
      </c>
    </row>
    <row r="739" s="2" customFormat="1" ht="21.75" customHeight="1">
      <c r="A739" s="39"/>
      <c r="B739" s="40"/>
      <c r="C739" s="219" t="s">
        <v>810</v>
      </c>
      <c r="D739" s="219" t="s">
        <v>163</v>
      </c>
      <c r="E739" s="220" t="s">
        <v>811</v>
      </c>
      <c r="F739" s="221" t="s">
        <v>812</v>
      </c>
      <c r="G739" s="222" t="s">
        <v>166</v>
      </c>
      <c r="H739" s="223">
        <v>135720</v>
      </c>
      <c r="I739" s="224"/>
      <c r="J739" s="225">
        <f>ROUND(I739*H739,2)</f>
        <v>0</v>
      </c>
      <c r="K739" s="221" t="s">
        <v>167</v>
      </c>
      <c r="L739" s="45"/>
      <c r="M739" s="226" t="s">
        <v>1</v>
      </c>
      <c r="N739" s="227" t="s">
        <v>38</v>
      </c>
      <c r="O739" s="92"/>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168</v>
      </c>
      <c r="AT739" s="230" t="s">
        <v>163</v>
      </c>
      <c r="AU739" s="230" t="s">
        <v>83</v>
      </c>
      <c r="AY739" s="18" t="s">
        <v>160</v>
      </c>
      <c r="BE739" s="231">
        <f>IF(N739="základní",J739,0)</f>
        <v>0</v>
      </c>
      <c r="BF739" s="231">
        <f>IF(N739="snížená",J739,0)</f>
        <v>0</v>
      </c>
      <c r="BG739" s="231">
        <f>IF(N739="zákl. přenesená",J739,0)</f>
        <v>0</v>
      </c>
      <c r="BH739" s="231">
        <f>IF(N739="sníž. přenesená",J739,0)</f>
        <v>0</v>
      </c>
      <c r="BI739" s="231">
        <f>IF(N739="nulová",J739,0)</f>
        <v>0</v>
      </c>
      <c r="BJ739" s="18" t="s">
        <v>81</v>
      </c>
      <c r="BK739" s="231">
        <f>ROUND(I739*H739,2)</f>
        <v>0</v>
      </c>
      <c r="BL739" s="18" t="s">
        <v>168</v>
      </c>
      <c r="BM739" s="230" t="s">
        <v>813</v>
      </c>
    </row>
    <row r="740" s="2" customFormat="1">
      <c r="A740" s="39"/>
      <c r="B740" s="40"/>
      <c r="C740" s="41"/>
      <c r="D740" s="232" t="s">
        <v>170</v>
      </c>
      <c r="E740" s="41"/>
      <c r="F740" s="233" t="s">
        <v>814</v>
      </c>
      <c r="G740" s="41"/>
      <c r="H740" s="41"/>
      <c r="I740" s="234"/>
      <c r="J740" s="41"/>
      <c r="K740" s="41"/>
      <c r="L740" s="45"/>
      <c r="M740" s="235"/>
      <c r="N740" s="236"/>
      <c r="O740" s="92"/>
      <c r="P740" s="92"/>
      <c r="Q740" s="92"/>
      <c r="R740" s="92"/>
      <c r="S740" s="92"/>
      <c r="T740" s="93"/>
      <c r="U740" s="39"/>
      <c r="V740" s="39"/>
      <c r="W740" s="39"/>
      <c r="X740" s="39"/>
      <c r="Y740" s="39"/>
      <c r="Z740" s="39"/>
      <c r="AA740" s="39"/>
      <c r="AB740" s="39"/>
      <c r="AC740" s="39"/>
      <c r="AD740" s="39"/>
      <c r="AE740" s="39"/>
      <c r="AT740" s="18" t="s">
        <v>170</v>
      </c>
      <c r="AU740" s="18" t="s">
        <v>83</v>
      </c>
    </row>
    <row r="741" s="14" customFormat="1">
      <c r="A741" s="14"/>
      <c r="B741" s="247"/>
      <c r="C741" s="248"/>
      <c r="D741" s="232" t="s">
        <v>172</v>
      </c>
      <c r="E741" s="249" t="s">
        <v>1</v>
      </c>
      <c r="F741" s="250" t="s">
        <v>804</v>
      </c>
      <c r="G741" s="248"/>
      <c r="H741" s="251">
        <v>135720</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172</v>
      </c>
      <c r="AU741" s="257" t="s">
        <v>83</v>
      </c>
      <c r="AV741" s="14" t="s">
        <v>83</v>
      </c>
      <c r="AW741" s="14" t="s">
        <v>30</v>
      </c>
      <c r="AX741" s="14" t="s">
        <v>81</v>
      </c>
      <c r="AY741" s="257" t="s">
        <v>160</v>
      </c>
    </row>
    <row r="742" s="2" customFormat="1" ht="21.75" customHeight="1">
      <c r="A742" s="39"/>
      <c r="B742" s="40"/>
      <c r="C742" s="219" t="s">
        <v>815</v>
      </c>
      <c r="D742" s="219" t="s">
        <v>163</v>
      </c>
      <c r="E742" s="220" t="s">
        <v>816</v>
      </c>
      <c r="F742" s="221" t="s">
        <v>817</v>
      </c>
      <c r="G742" s="222" t="s">
        <v>166</v>
      </c>
      <c r="H742" s="223">
        <v>1508</v>
      </c>
      <c r="I742" s="224"/>
      <c r="J742" s="225">
        <f>ROUND(I742*H742,2)</f>
        <v>0</v>
      </c>
      <c r="K742" s="221" t="s">
        <v>167</v>
      </c>
      <c r="L742" s="45"/>
      <c r="M742" s="226" t="s">
        <v>1</v>
      </c>
      <c r="N742" s="227" t="s">
        <v>38</v>
      </c>
      <c r="O742" s="92"/>
      <c r="P742" s="228">
        <f>O742*H742</f>
        <v>0</v>
      </c>
      <c r="Q742" s="228">
        <v>0</v>
      </c>
      <c r="R742" s="228">
        <f>Q742*H742</f>
        <v>0</v>
      </c>
      <c r="S742" s="228">
        <v>0</v>
      </c>
      <c r="T742" s="229">
        <f>S742*H742</f>
        <v>0</v>
      </c>
      <c r="U742" s="39"/>
      <c r="V742" s="39"/>
      <c r="W742" s="39"/>
      <c r="X742" s="39"/>
      <c r="Y742" s="39"/>
      <c r="Z742" s="39"/>
      <c r="AA742" s="39"/>
      <c r="AB742" s="39"/>
      <c r="AC742" s="39"/>
      <c r="AD742" s="39"/>
      <c r="AE742" s="39"/>
      <c r="AR742" s="230" t="s">
        <v>168</v>
      </c>
      <c r="AT742" s="230" t="s">
        <v>163</v>
      </c>
      <c r="AU742" s="230" t="s">
        <v>83</v>
      </c>
      <c r="AY742" s="18" t="s">
        <v>160</v>
      </c>
      <c r="BE742" s="231">
        <f>IF(N742="základní",J742,0)</f>
        <v>0</v>
      </c>
      <c r="BF742" s="231">
        <f>IF(N742="snížená",J742,0)</f>
        <v>0</v>
      </c>
      <c r="BG742" s="231">
        <f>IF(N742="zákl. přenesená",J742,0)</f>
        <v>0</v>
      </c>
      <c r="BH742" s="231">
        <f>IF(N742="sníž. přenesená",J742,0)</f>
        <v>0</v>
      </c>
      <c r="BI742" s="231">
        <f>IF(N742="nulová",J742,0)</f>
        <v>0</v>
      </c>
      <c r="BJ742" s="18" t="s">
        <v>81</v>
      </c>
      <c r="BK742" s="231">
        <f>ROUND(I742*H742,2)</f>
        <v>0</v>
      </c>
      <c r="BL742" s="18" t="s">
        <v>168</v>
      </c>
      <c r="BM742" s="230" t="s">
        <v>818</v>
      </c>
    </row>
    <row r="743" s="2" customFormat="1">
      <c r="A743" s="39"/>
      <c r="B743" s="40"/>
      <c r="C743" s="41"/>
      <c r="D743" s="232" t="s">
        <v>170</v>
      </c>
      <c r="E743" s="41"/>
      <c r="F743" s="233" t="s">
        <v>819</v>
      </c>
      <c r="G743" s="41"/>
      <c r="H743" s="41"/>
      <c r="I743" s="234"/>
      <c r="J743" s="41"/>
      <c r="K743" s="41"/>
      <c r="L743" s="45"/>
      <c r="M743" s="235"/>
      <c r="N743" s="236"/>
      <c r="O743" s="92"/>
      <c r="P743" s="92"/>
      <c r="Q743" s="92"/>
      <c r="R743" s="92"/>
      <c r="S743" s="92"/>
      <c r="T743" s="93"/>
      <c r="U743" s="39"/>
      <c r="V743" s="39"/>
      <c r="W743" s="39"/>
      <c r="X743" s="39"/>
      <c r="Y743" s="39"/>
      <c r="Z743" s="39"/>
      <c r="AA743" s="39"/>
      <c r="AB743" s="39"/>
      <c r="AC743" s="39"/>
      <c r="AD743" s="39"/>
      <c r="AE743" s="39"/>
      <c r="AT743" s="18" t="s">
        <v>170</v>
      </c>
      <c r="AU743" s="18" t="s">
        <v>83</v>
      </c>
    </row>
    <row r="744" s="14" customFormat="1">
      <c r="A744" s="14"/>
      <c r="B744" s="247"/>
      <c r="C744" s="248"/>
      <c r="D744" s="232" t="s">
        <v>172</v>
      </c>
      <c r="E744" s="249" t="s">
        <v>1</v>
      </c>
      <c r="F744" s="250" t="s">
        <v>820</v>
      </c>
      <c r="G744" s="248"/>
      <c r="H744" s="251">
        <v>1508</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172</v>
      </c>
      <c r="AU744" s="257" t="s">
        <v>83</v>
      </c>
      <c r="AV744" s="14" t="s">
        <v>83</v>
      </c>
      <c r="AW744" s="14" t="s">
        <v>30</v>
      </c>
      <c r="AX744" s="14" t="s">
        <v>81</v>
      </c>
      <c r="AY744" s="257" t="s">
        <v>160</v>
      </c>
    </row>
    <row r="745" s="2" customFormat="1" ht="37.8" customHeight="1">
      <c r="A745" s="39"/>
      <c r="B745" s="40"/>
      <c r="C745" s="219" t="s">
        <v>821</v>
      </c>
      <c r="D745" s="219" t="s">
        <v>163</v>
      </c>
      <c r="E745" s="220" t="s">
        <v>822</v>
      </c>
      <c r="F745" s="221" t="s">
        <v>823</v>
      </c>
      <c r="G745" s="222" t="s">
        <v>166</v>
      </c>
      <c r="H745" s="223">
        <v>1508</v>
      </c>
      <c r="I745" s="224"/>
      <c r="J745" s="225">
        <f>ROUND(I745*H745,2)</f>
        <v>0</v>
      </c>
      <c r="K745" s="221" t="s">
        <v>167</v>
      </c>
      <c r="L745" s="45"/>
      <c r="M745" s="226" t="s">
        <v>1</v>
      </c>
      <c r="N745" s="227" t="s">
        <v>38</v>
      </c>
      <c r="O745" s="92"/>
      <c r="P745" s="228">
        <f>O745*H745</f>
        <v>0</v>
      </c>
      <c r="Q745" s="228">
        <v>0</v>
      </c>
      <c r="R745" s="228">
        <f>Q745*H745</f>
        <v>0</v>
      </c>
      <c r="S745" s="228">
        <v>0</v>
      </c>
      <c r="T745" s="229">
        <f>S745*H745</f>
        <v>0</v>
      </c>
      <c r="U745" s="39"/>
      <c r="V745" s="39"/>
      <c r="W745" s="39"/>
      <c r="X745" s="39"/>
      <c r="Y745" s="39"/>
      <c r="Z745" s="39"/>
      <c r="AA745" s="39"/>
      <c r="AB745" s="39"/>
      <c r="AC745" s="39"/>
      <c r="AD745" s="39"/>
      <c r="AE745" s="39"/>
      <c r="AR745" s="230" t="s">
        <v>168</v>
      </c>
      <c r="AT745" s="230" t="s">
        <v>163</v>
      </c>
      <c r="AU745" s="230" t="s">
        <v>83</v>
      </c>
      <c r="AY745" s="18" t="s">
        <v>160</v>
      </c>
      <c r="BE745" s="231">
        <f>IF(N745="základní",J745,0)</f>
        <v>0</v>
      </c>
      <c r="BF745" s="231">
        <f>IF(N745="snížená",J745,0)</f>
        <v>0</v>
      </c>
      <c r="BG745" s="231">
        <f>IF(N745="zákl. přenesená",J745,0)</f>
        <v>0</v>
      </c>
      <c r="BH745" s="231">
        <f>IF(N745="sníž. přenesená",J745,0)</f>
        <v>0</v>
      </c>
      <c r="BI745" s="231">
        <f>IF(N745="nulová",J745,0)</f>
        <v>0</v>
      </c>
      <c r="BJ745" s="18" t="s">
        <v>81</v>
      </c>
      <c r="BK745" s="231">
        <f>ROUND(I745*H745,2)</f>
        <v>0</v>
      </c>
      <c r="BL745" s="18" t="s">
        <v>168</v>
      </c>
      <c r="BM745" s="230" t="s">
        <v>824</v>
      </c>
    </row>
    <row r="746" s="2" customFormat="1">
      <c r="A746" s="39"/>
      <c r="B746" s="40"/>
      <c r="C746" s="41"/>
      <c r="D746" s="232" t="s">
        <v>170</v>
      </c>
      <c r="E746" s="41"/>
      <c r="F746" s="233" t="s">
        <v>825</v>
      </c>
      <c r="G746" s="41"/>
      <c r="H746" s="41"/>
      <c r="I746" s="234"/>
      <c r="J746" s="41"/>
      <c r="K746" s="41"/>
      <c r="L746" s="45"/>
      <c r="M746" s="235"/>
      <c r="N746" s="236"/>
      <c r="O746" s="92"/>
      <c r="P746" s="92"/>
      <c r="Q746" s="92"/>
      <c r="R746" s="92"/>
      <c r="S746" s="92"/>
      <c r="T746" s="93"/>
      <c r="U746" s="39"/>
      <c r="V746" s="39"/>
      <c r="W746" s="39"/>
      <c r="X746" s="39"/>
      <c r="Y746" s="39"/>
      <c r="Z746" s="39"/>
      <c r="AA746" s="39"/>
      <c r="AB746" s="39"/>
      <c r="AC746" s="39"/>
      <c r="AD746" s="39"/>
      <c r="AE746" s="39"/>
      <c r="AT746" s="18" t="s">
        <v>170</v>
      </c>
      <c r="AU746" s="18" t="s">
        <v>83</v>
      </c>
    </row>
    <row r="747" s="14" customFormat="1">
      <c r="A747" s="14"/>
      <c r="B747" s="247"/>
      <c r="C747" s="248"/>
      <c r="D747" s="232" t="s">
        <v>172</v>
      </c>
      <c r="E747" s="249" t="s">
        <v>1</v>
      </c>
      <c r="F747" s="250" t="s">
        <v>820</v>
      </c>
      <c r="G747" s="248"/>
      <c r="H747" s="251">
        <v>1508</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172</v>
      </c>
      <c r="AU747" s="257" t="s">
        <v>83</v>
      </c>
      <c r="AV747" s="14" t="s">
        <v>83</v>
      </c>
      <c r="AW747" s="14" t="s">
        <v>30</v>
      </c>
      <c r="AX747" s="14" t="s">
        <v>81</v>
      </c>
      <c r="AY747" s="257" t="s">
        <v>160</v>
      </c>
    </row>
    <row r="748" s="2" customFormat="1" ht="16.5" customHeight="1">
      <c r="A748" s="39"/>
      <c r="B748" s="40"/>
      <c r="C748" s="219" t="s">
        <v>826</v>
      </c>
      <c r="D748" s="219" t="s">
        <v>163</v>
      </c>
      <c r="E748" s="220" t="s">
        <v>827</v>
      </c>
      <c r="F748" s="221" t="s">
        <v>828</v>
      </c>
      <c r="G748" s="222" t="s">
        <v>185</v>
      </c>
      <c r="H748" s="223">
        <v>7</v>
      </c>
      <c r="I748" s="224"/>
      <c r="J748" s="225">
        <f>ROUND(I748*H748,2)</f>
        <v>0</v>
      </c>
      <c r="K748" s="221" t="s">
        <v>167</v>
      </c>
      <c r="L748" s="45"/>
      <c r="M748" s="226" t="s">
        <v>1</v>
      </c>
      <c r="N748" s="227" t="s">
        <v>38</v>
      </c>
      <c r="O748" s="92"/>
      <c r="P748" s="228">
        <f>O748*H748</f>
        <v>0</v>
      </c>
      <c r="Q748" s="228">
        <v>0.000176</v>
      </c>
      <c r="R748" s="228">
        <f>Q748*H748</f>
        <v>0.001232</v>
      </c>
      <c r="S748" s="228">
        <v>0</v>
      </c>
      <c r="T748" s="229">
        <f>S748*H748</f>
        <v>0</v>
      </c>
      <c r="U748" s="39"/>
      <c r="V748" s="39"/>
      <c r="W748" s="39"/>
      <c r="X748" s="39"/>
      <c r="Y748" s="39"/>
      <c r="Z748" s="39"/>
      <c r="AA748" s="39"/>
      <c r="AB748" s="39"/>
      <c r="AC748" s="39"/>
      <c r="AD748" s="39"/>
      <c r="AE748" s="39"/>
      <c r="AR748" s="230" t="s">
        <v>168</v>
      </c>
      <c r="AT748" s="230" t="s">
        <v>163</v>
      </c>
      <c r="AU748" s="230" t="s">
        <v>83</v>
      </c>
      <c r="AY748" s="18" t="s">
        <v>160</v>
      </c>
      <c r="BE748" s="231">
        <f>IF(N748="základní",J748,0)</f>
        <v>0</v>
      </c>
      <c r="BF748" s="231">
        <f>IF(N748="snížená",J748,0)</f>
        <v>0</v>
      </c>
      <c r="BG748" s="231">
        <f>IF(N748="zákl. přenesená",J748,0)</f>
        <v>0</v>
      </c>
      <c r="BH748" s="231">
        <f>IF(N748="sníž. přenesená",J748,0)</f>
        <v>0</v>
      </c>
      <c r="BI748" s="231">
        <f>IF(N748="nulová",J748,0)</f>
        <v>0</v>
      </c>
      <c r="BJ748" s="18" t="s">
        <v>81</v>
      </c>
      <c r="BK748" s="231">
        <f>ROUND(I748*H748,2)</f>
        <v>0</v>
      </c>
      <c r="BL748" s="18" t="s">
        <v>168</v>
      </c>
      <c r="BM748" s="230" t="s">
        <v>829</v>
      </c>
    </row>
    <row r="749" s="2" customFormat="1">
      <c r="A749" s="39"/>
      <c r="B749" s="40"/>
      <c r="C749" s="41"/>
      <c r="D749" s="232" t="s">
        <v>170</v>
      </c>
      <c r="E749" s="41"/>
      <c r="F749" s="233" t="s">
        <v>830</v>
      </c>
      <c r="G749" s="41"/>
      <c r="H749" s="41"/>
      <c r="I749" s="234"/>
      <c r="J749" s="41"/>
      <c r="K749" s="41"/>
      <c r="L749" s="45"/>
      <c r="M749" s="235"/>
      <c r="N749" s="236"/>
      <c r="O749" s="92"/>
      <c r="P749" s="92"/>
      <c r="Q749" s="92"/>
      <c r="R749" s="92"/>
      <c r="S749" s="92"/>
      <c r="T749" s="93"/>
      <c r="U749" s="39"/>
      <c r="V749" s="39"/>
      <c r="W749" s="39"/>
      <c r="X749" s="39"/>
      <c r="Y749" s="39"/>
      <c r="Z749" s="39"/>
      <c r="AA749" s="39"/>
      <c r="AB749" s="39"/>
      <c r="AC749" s="39"/>
      <c r="AD749" s="39"/>
      <c r="AE749" s="39"/>
      <c r="AT749" s="18" t="s">
        <v>170</v>
      </c>
      <c r="AU749" s="18" t="s">
        <v>83</v>
      </c>
    </row>
    <row r="750" s="2" customFormat="1" ht="16.5" customHeight="1">
      <c r="A750" s="39"/>
      <c r="B750" s="40"/>
      <c r="C750" s="281" t="s">
        <v>831</v>
      </c>
      <c r="D750" s="281" t="s">
        <v>832</v>
      </c>
      <c r="E750" s="282" t="s">
        <v>833</v>
      </c>
      <c r="F750" s="283" t="s">
        <v>834</v>
      </c>
      <c r="G750" s="284" t="s">
        <v>185</v>
      </c>
      <c r="H750" s="285">
        <v>7</v>
      </c>
      <c r="I750" s="286"/>
      <c r="J750" s="287">
        <f>ROUND(I750*H750,2)</f>
        <v>0</v>
      </c>
      <c r="K750" s="283" t="s">
        <v>835</v>
      </c>
      <c r="L750" s="288"/>
      <c r="M750" s="289" t="s">
        <v>1</v>
      </c>
      <c r="N750" s="290" t="s">
        <v>38</v>
      </c>
      <c r="O750" s="92"/>
      <c r="P750" s="228">
        <f>O750*H750</f>
        <v>0</v>
      </c>
      <c r="Q750" s="228">
        <v>0.012</v>
      </c>
      <c r="R750" s="228">
        <f>Q750*H750</f>
        <v>0.084000000000000005</v>
      </c>
      <c r="S750" s="228">
        <v>0</v>
      </c>
      <c r="T750" s="229">
        <f>S750*H750</f>
        <v>0</v>
      </c>
      <c r="U750" s="39"/>
      <c r="V750" s="39"/>
      <c r="W750" s="39"/>
      <c r="X750" s="39"/>
      <c r="Y750" s="39"/>
      <c r="Z750" s="39"/>
      <c r="AA750" s="39"/>
      <c r="AB750" s="39"/>
      <c r="AC750" s="39"/>
      <c r="AD750" s="39"/>
      <c r="AE750" s="39"/>
      <c r="AR750" s="230" t="s">
        <v>215</v>
      </c>
      <c r="AT750" s="230" t="s">
        <v>832</v>
      </c>
      <c r="AU750" s="230" t="s">
        <v>83</v>
      </c>
      <c r="AY750" s="18" t="s">
        <v>160</v>
      </c>
      <c r="BE750" s="231">
        <f>IF(N750="základní",J750,0)</f>
        <v>0</v>
      </c>
      <c r="BF750" s="231">
        <f>IF(N750="snížená",J750,0)</f>
        <v>0</v>
      </c>
      <c r="BG750" s="231">
        <f>IF(N750="zákl. přenesená",J750,0)</f>
        <v>0</v>
      </c>
      <c r="BH750" s="231">
        <f>IF(N750="sníž. přenesená",J750,0)</f>
        <v>0</v>
      </c>
      <c r="BI750" s="231">
        <f>IF(N750="nulová",J750,0)</f>
        <v>0</v>
      </c>
      <c r="BJ750" s="18" t="s">
        <v>81</v>
      </c>
      <c r="BK750" s="231">
        <f>ROUND(I750*H750,2)</f>
        <v>0</v>
      </c>
      <c r="BL750" s="18" t="s">
        <v>168</v>
      </c>
      <c r="BM750" s="230" t="s">
        <v>836</v>
      </c>
    </row>
    <row r="751" s="2" customFormat="1">
      <c r="A751" s="39"/>
      <c r="B751" s="40"/>
      <c r="C751" s="41"/>
      <c r="D751" s="232" t="s">
        <v>170</v>
      </c>
      <c r="E751" s="41"/>
      <c r="F751" s="233" t="s">
        <v>834</v>
      </c>
      <c r="G751" s="41"/>
      <c r="H751" s="41"/>
      <c r="I751" s="234"/>
      <c r="J751" s="41"/>
      <c r="K751" s="41"/>
      <c r="L751" s="45"/>
      <c r="M751" s="235"/>
      <c r="N751" s="236"/>
      <c r="O751" s="92"/>
      <c r="P751" s="92"/>
      <c r="Q751" s="92"/>
      <c r="R751" s="92"/>
      <c r="S751" s="92"/>
      <c r="T751" s="93"/>
      <c r="U751" s="39"/>
      <c r="V751" s="39"/>
      <c r="W751" s="39"/>
      <c r="X751" s="39"/>
      <c r="Y751" s="39"/>
      <c r="Z751" s="39"/>
      <c r="AA751" s="39"/>
      <c r="AB751" s="39"/>
      <c r="AC751" s="39"/>
      <c r="AD751" s="39"/>
      <c r="AE751" s="39"/>
      <c r="AT751" s="18" t="s">
        <v>170</v>
      </c>
      <c r="AU751" s="18" t="s">
        <v>83</v>
      </c>
    </row>
    <row r="752" s="2" customFormat="1" ht="33" customHeight="1">
      <c r="A752" s="39"/>
      <c r="B752" s="40"/>
      <c r="C752" s="219" t="s">
        <v>837</v>
      </c>
      <c r="D752" s="219" t="s">
        <v>163</v>
      </c>
      <c r="E752" s="220" t="s">
        <v>838</v>
      </c>
      <c r="F752" s="221" t="s">
        <v>839</v>
      </c>
      <c r="G752" s="222" t="s">
        <v>166</v>
      </c>
      <c r="H752" s="223">
        <v>773.70000000000005</v>
      </c>
      <c r="I752" s="224"/>
      <c r="J752" s="225">
        <f>ROUND(I752*H752,2)</f>
        <v>0</v>
      </c>
      <c r="K752" s="221" t="s">
        <v>167</v>
      </c>
      <c r="L752" s="45"/>
      <c r="M752" s="226" t="s">
        <v>1</v>
      </c>
      <c r="N752" s="227" t="s">
        <v>38</v>
      </c>
      <c r="O752" s="92"/>
      <c r="P752" s="228">
        <f>O752*H752</f>
        <v>0</v>
      </c>
      <c r="Q752" s="228">
        <v>0.00012999999999999999</v>
      </c>
      <c r="R752" s="228">
        <f>Q752*H752</f>
        <v>0.100581</v>
      </c>
      <c r="S752" s="228">
        <v>0</v>
      </c>
      <c r="T752" s="229">
        <f>S752*H752</f>
        <v>0</v>
      </c>
      <c r="U752" s="39"/>
      <c r="V752" s="39"/>
      <c r="W752" s="39"/>
      <c r="X752" s="39"/>
      <c r="Y752" s="39"/>
      <c r="Z752" s="39"/>
      <c r="AA752" s="39"/>
      <c r="AB752" s="39"/>
      <c r="AC752" s="39"/>
      <c r="AD752" s="39"/>
      <c r="AE752" s="39"/>
      <c r="AR752" s="230" t="s">
        <v>168</v>
      </c>
      <c r="AT752" s="230" t="s">
        <v>163</v>
      </c>
      <c r="AU752" s="230" t="s">
        <v>83</v>
      </c>
      <c r="AY752" s="18" t="s">
        <v>160</v>
      </c>
      <c r="BE752" s="231">
        <f>IF(N752="základní",J752,0)</f>
        <v>0</v>
      </c>
      <c r="BF752" s="231">
        <f>IF(N752="snížená",J752,0)</f>
        <v>0</v>
      </c>
      <c r="BG752" s="231">
        <f>IF(N752="zákl. přenesená",J752,0)</f>
        <v>0</v>
      </c>
      <c r="BH752" s="231">
        <f>IF(N752="sníž. přenesená",J752,0)</f>
        <v>0</v>
      </c>
      <c r="BI752" s="231">
        <f>IF(N752="nulová",J752,0)</f>
        <v>0</v>
      </c>
      <c r="BJ752" s="18" t="s">
        <v>81</v>
      </c>
      <c r="BK752" s="231">
        <f>ROUND(I752*H752,2)</f>
        <v>0</v>
      </c>
      <c r="BL752" s="18" t="s">
        <v>168</v>
      </c>
      <c r="BM752" s="230" t="s">
        <v>840</v>
      </c>
    </row>
    <row r="753" s="2" customFormat="1">
      <c r="A753" s="39"/>
      <c r="B753" s="40"/>
      <c r="C753" s="41"/>
      <c r="D753" s="232" t="s">
        <v>170</v>
      </c>
      <c r="E753" s="41"/>
      <c r="F753" s="233" t="s">
        <v>841</v>
      </c>
      <c r="G753" s="41"/>
      <c r="H753" s="41"/>
      <c r="I753" s="234"/>
      <c r="J753" s="41"/>
      <c r="K753" s="41"/>
      <c r="L753" s="45"/>
      <c r="M753" s="235"/>
      <c r="N753" s="236"/>
      <c r="O753" s="92"/>
      <c r="P753" s="92"/>
      <c r="Q753" s="92"/>
      <c r="R753" s="92"/>
      <c r="S753" s="92"/>
      <c r="T753" s="93"/>
      <c r="U753" s="39"/>
      <c r="V753" s="39"/>
      <c r="W753" s="39"/>
      <c r="X753" s="39"/>
      <c r="Y753" s="39"/>
      <c r="Z753" s="39"/>
      <c r="AA753" s="39"/>
      <c r="AB753" s="39"/>
      <c r="AC753" s="39"/>
      <c r="AD753" s="39"/>
      <c r="AE753" s="39"/>
      <c r="AT753" s="18" t="s">
        <v>170</v>
      </c>
      <c r="AU753" s="18" t="s">
        <v>83</v>
      </c>
    </row>
    <row r="754" s="13" customFormat="1">
      <c r="A754" s="13"/>
      <c r="B754" s="237"/>
      <c r="C754" s="238"/>
      <c r="D754" s="232" t="s">
        <v>172</v>
      </c>
      <c r="E754" s="239" t="s">
        <v>1</v>
      </c>
      <c r="F754" s="240" t="s">
        <v>842</v>
      </c>
      <c r="G754" s="238"/>
      <c r="H754" s="239" t="s">
        <v>1</v>
      </c>
      <c r="I754" s="241"/>
      <c r="J754" s="238"/>
      <c r="K754" s="238"/>
      <c r="L754" s="242"/>
      <c r="M754" s="243"/>
      <c r="N754" s="244"/>
      <c r="O754" s="244"/>
      <c r="P754" s="244"/>
      <c r="Q754" s="244"/>
      <c r="R754" s="244"/>
      <c r="S754" s="244"/>
      <c r="T754" s="245"/>
      <c r="U754" s="13"/>
      <c r="V754" s="13"/>
      <c r="W754" s="13"/>
      <c r="X754" s="13"/>
      <c r="Y754" s="13"/>
      <c r="Z754" s="13"/>
      <c r="AA754" s="13"/>
      <c r="AB754" s="13"/>
      <c r="AC754" s="13"/>
      <c r="AD754" s="13"/>
      <c r="AE754" s="13"/>
      <c r="AT754" s="246" t="s">
        <v>172</v>
      </c>
      <c r="AU754" s="246" t="s">
        <v>83</v>
      </c>
      <c r="AV754" s="13" t="s">
        <v>81</v>
      </c>
      <c r="AW754" s="13" t="s">
        <v>30</v>
      </c>
      <c r="AX754" s="13" t="s">
        <v>73</v>
      </c>
      <c r="AY754" s="246" t="s">
        <v>160</v>
      </c>
    </row>
    <row r="755" s="14" customFormat="1">
      <c r="A755" s="14"/>
      <c r="B755" s="247"/>
      <c r="C755" s="248"/>
      <c r="D755" s="232" t="s">
        <v>172</v>
      </c>
      <c r="E755" s="249" t="s">
        <v>1</v>
      </c>
      <c r="F755" s="250" t="s">
        <v>843</v>
      </c>
      <c r="G755" s="248"/>
      <c r="H755" s="251">
        <v>773.70000000000005</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172</v>
      </c>
      <c r="AU755" s="257" t="s">
        <v>83</v>
      </c>
      <c r="AV755" s="14" t="s">
        <v>83</v>
      </c>
      <c r="AW755" s="14" t="s">
        <v>30</v>
      </c>
      <c r="AX755" s="14" t="s">
        <v>81</v>
      </c>
      <c r="AY755" s="257" t="s">
        <v>160</v>
      </c>
    </row>
    <row r="756" s="2" customFormat="1" ht="24.15" customHeight="1">
      <c r="A756" s="39"/>
      <c r="B756" s="40"/>
      <c r="C756" s="219" t="s">
        <v>844</v>
      </c>
      <c r="D756" s="219" t="s">
        <v>163</v>
      </c>
      <c r="E756" s="220" t="s">
        <v>845</v>
      </c>
      <c r="F756" s="221" t="s">
        <v>846</v>
      </c>
      <c r="G756" s="222" t="s">
        <v>166</v>
      </c>
      <c r="H756" s="223">
        <v>773.70000000000005</v>
      </c>
      <c r="I756" s="224"/>
      <c r="J756" s="225">
        <f>ROUND(I756*H756,2)</f>
        <v>0</v>
      </c>
      <c r="K756" s="221" t="s">
        <v>167</v>
      </c>
      <c r="L756" s="45"/>
      <c r="M756" s="226" t="s">
        <v>1</v>
      </c>
      <c r="N756" s="227" t="s">
        <v>38</v>
      </c>
      <c r="O756" s="92"/>
      <c r="P756" s="228">
        <f>O756*H756</f>
        <v>0</v>
      </c>
      <c r="Q756" s="228">
        <v>3.4999999999999997E-05</v>
      </c>
      <c r="R756" s="228">
        <f>Q756*H756</f>
        <v>0.027079499999999999</v>
      </c>
      <c r="S756" s="228">
        <v>0</v>
      </c>
      <c r="T756" s="229">
        <f>S756*H756</f>
        <v>0</v>
      </c>
      <c r="U756" s="39"/>
      <c r="V756" s="39"/>
      <c r="W756" s="39"/>
      <c r="X756" s="39"/>
      <c r="Y756" s="39"/>
      <c r="Z756" s="39"/>
      <c r="AA756" s="39"/>
      <c r="AB756" s="39"/>
      <c r="AC756" s="39"/>
      <c r="AD756" s="39"/>
      <c r="AE756" s="39"/>
      <c r="AR756" s="230" t="s">
        <v>168</v>
      </c>
      <c r="AT756" s="230" t="s">
        <v>163</v>
      </c>
      <c r="AU756" s="230" t="s">
        <v>83</v>
      </c>
      <c r="AY756" s="18" t="s">
        <v>160</v>
      </c>
      <c r="BE756" s="231">
        <f>IF(N756="základní",J756,0)</f>
        <v>0</v>
      </c>
      <c r="BF756" s="231">
        <f>IF(N756="snížená",J756,0)</f>
        <v>0</v>
      </c>
      <c r="BG756" s="231">
        <f>IF(N756="zákl. přenesená",J756,0)</f>
        <v>0</v>
      </c>
      <c r="BH756" s="231">
        <f>IF(N756="sníž. přenesená",J756,0)</f>
        <v>0</v>
      </c>
      <c r="BI756" s="231">
        <f>IF(N756="nulová",J756,0)</f>
        <v>0</v>
      </c>
      <c r="BJ756" s="18" t="s">
        <v>81</v>
      </c>
      <c r="BK756" s="231">
        <f>ROUND(I756*H756,2)</f>
        <v>0</v>
      </c>
      <c r="BL756" s="18" t="s">
        <v>168</v>
      </c>
      <c r="BM756" s="230" t="s">
        <v>847</v>
      </c>
    </row>
    <row r="757" s="2" customFormat="1">
      <c r="A757" s="39"/>
      <c r="B757" s="40"/>
      <c r="C757" s="41"/>
      <c r="D757" s="232" t="s">
        <v>170</v>
      </c>
      <c r="E757" s="41"/>
      <c r="F757" s="233" t="s">
        <v>848</v>
      </c>
      <c r="G757" s="41"/>
      <c r="H757" s="41"/>
      <c r="I757" s="234"/>
      <c r="J757" s="41"/>
      <c r="K757" s="41"/>
      <c r="L757" s="45"/>
      <c r="M757" s="235"/>
      <c r="N757" s="236"/>
      <c r="O757" s="92"/>
      <c r="P757" s="92"/>
      <c r="Q757" s="92"/>
      <c r="R757" s="92"/>
      <c r="S757" s="92"/>
      <c r="T757" s="93"/>
      <c r="U757" s="39"/>
      <c r="V757" s="39"/>
      <c r="W757" s="39"/>
      <c r="X757" s="39"/>
      <c r="Y757" s="39"/>
      <c r="Z757" s="39"/>
      <c r="AA757" s="39"/>
      <c r="AB757" s="39"/>
      <c r="AC757" s="39"/>
      <c r="AD757" s="39"/>
      <c r="AE757" s="39"/>
      <c r="AT757" s="18" t="s">
        <v>170</v>
      </c>
      <c r="AU757" s="18" t="s">
        <v>83</v>
      </c>
    </row>
    <row r="758" s="2" customFormat="1" ht="16.5" customHeight="1">
      <c r="A758" s="39"/>
      <c r="B758" s="40"/>
      <c r="C758" s="219" t="s">
        <v>849</v>
      </c>
      <c r="D758" s="219" t="s">
        <v>163</v>
      </c>
      <c r="E758" s="220" t="s">
        <v>850</v>
      </c>
      <c r="F758" s="221" t="s">
        <v>851</v>
      </c>
      <c r="G758" s="222" t="s">
        <v>698</v>
      </c>
      <c r="H758" s="223">
        <v>1</v>
      </c>
      <c r="I758" s="224"/>
      <c r="J758" s="225">
        <f>ROUND(I758*H758,2)</f>
        <v>0</v>
      </c>
      <c r="K758" s="221" t="s">
        <v>1</v>
      </c>
      <c r="L758" s="45"/>
      <c r="M758" s="226" t="s">
        <v>1</v>
      </c>
      <c r="N758" s="227" t="s">
        <v>38</v>
      </c>
      <c r="O758" s="92"/>
      <c r="P758" s="228">
        <f>O758*H758</f>
        <v>0</v>
      </c>
      <c r="Q758" s="228">
        <v>4.0000000000000003E-05</v>
      </c>
      <c r="R758" s="228">
        <f>Q758*H758</f>
        <v>4.0000000000000003E-05</v>
      </c>
      <c r="S758" s="228">
        <v>0</v>
      </c>
      <c r="T758" s="229">
        <f>S758*H758</f>
        <v>0</v>
      </c>
      <c r="U758" s="39"/>
      <c r="V758" s="39"/>
      <c r="W758" s="39"/>
      <c r="X758" s="39"/>
      <c r="Y758" s="39"/>
      <c r="Z758" s="39"/>
      <c r="AA758" s="39"/>
      <c r="AB758" s="39"/>
      <c r="AC758" s="39"/>
      <c r="AD758" s="39"/>
      <c r="AE758" s="39"/>
      <c r="AR758" s="230" t="s">
        <v>168</v>
      </c>
      <c r="AT758" s="230" t="s">
        <v>163</v>
      </c>
      <c r="AU758" s="230" t="s">
        <v>83</v>
      </c>
      <c r="AY758" s="18" t="s">
        <v>160</v>
      </c>
      <c r="BE758" s="231">
        <f>IF(N758="základní",J758,0)</f>
        <v>0</v>
      </c>
      <c r="BF758" s="231">
        <f>IF(N758="snížená",J758,0)</f>
        <v>0</v>
      </c>
      <c r="BG758" s="231">
        <f>IF(N758="zákl. přenesená",J758,0)</f>
        <v>0</v>
      </c>
      <c r="BH758" s="231">
        <f>IF(N758="sníž. přenesená",J758,0)</f>
        <v>0</v>
      </c>
      <c r="BI758" s="231">
        <f>IF(N758="nulová",J758,0)</f>
        <v>0</v>
      </c>
      <c r="BJ758" s="18" t="s">
        <v>81</v>
      </c>
      <c r="BK758" s="231">
        <f>ROUND(I758*H758,2)</f>
        <v>0</v>
      </c>
      <c r="BL758" s="18" t="s">
        <v>168</v>
      </c>
      <c r="BM758" s="230" t="s">
        <v>852</v>
      </c>
    </row>
    <row r="759" s="2" customFormat="1">
      <c r="A759" s="39"/>
      <c r="B759" s="40"/>
      <c r="C759" s="41"/>
      <c r="D759" s="232" t="s">
        <v>170</v>
      </c>
      <c r="E759" s="41"/>
      <c r="F759" s="233" t="s">
        <v>851</v>
      </c>
      <c r="G759" s="41"/>
      <c r="H759" s="41"/>
      <c r="I759" s="234"/>
      <c r="J759" s="41"/>
      <c r="K759" s="41"/>
      <c r="L759" s="45"/>
      <c r="M759" s="235"/>
      <c r="N759" s="236"/>
      <c r="O759" s="92"/>
      <c r="P759" s="92"/>
      <c r="Q759" s="92"/>
      <c r="R759" s="92"/>
      <c r="S759" s="92"/>
      <c r="T759" s="93"/>
      <c r="U759" s="39"/>
      <c r="V759" s="39"/>
      <c r="W759" s="39"/>
      <c r="X759" s="39"/>
      <c r="Y759" s="39"/>
      <c r="Z759" s="39"/>
      <c r="AA759" s="39"/>
      <c r="AB759" s="39"/>
      <c r="AC759" s="39"/>
      <c r="AD759" s="39"/>
      <c r="AE759" s="39"/>
      <c r="AT759" s="18" t="s">
        <v>170</v>
      </c>
      <c r="AU759" s="18" t="s">
        <v>83</v>
      </c>
    </row>
    <row r="760" s="2" customFormat="1" ht="33" customHeight="1">
      <c r="A760" s="39"/>
      <c r="B760" s="40"/>
      <c r="C760" s="219" t="s">
        <v>853</v>
      </c>
      <c r="D760" s="219" t="s">
        <v>163</v>
      </c>
      <c r="E760" s="220" t="s">
        <v>854</v>
      </c>
      <c r="F760" s="221" t="s">
        <v>855</v>
      </c>
      <c r="G760" s="222" t="s">
        <v>250</v>
      </c>
      <c r="H760" s="223">
        <v>1</v>
      </c>
      <c r="I760" s="224"/>
      <c r="J760" s="225">
        <f>ROUND(I760*H760,2)</f>
        <v>0</v>
      </c>
      <c r="K760" s="221" t="s">
        <v>1</v>
      </c>
      <c r="L760" s="45"/>
      <c r="M760" s="226" t="s">
        <v>1</v>
      </c>
      <c r="N760" s="227" t="s">
        <v>38</v>
      </c>
      <c r="O760" s="92"/>
      <c r="P760" s="228">
        <f>O760*H760</f>
        <v>0</v>
      </c>
      <c r="Q760" s="228">
        <v>0</v>
      </c>
      <c r="R760" s="228">
        <f>Q760*H760</f>
        <v>0</v>
      </c>
      <c r="S760" s="228">
        <v>0</v>
      </c>
      <c r="T760" s="229">
        <f>S760*H760</f>
        <v>0</v>
      </c>
      <c r="U760" s="39"/>
      <c r="V760" s="39"/>
      <c r="W760" s="39"/>
      <c r="X760" s="39"/>
      <c r="Y760" s="39"/>
      <c r="Z760" s="39"/>
      <c r="AA760" s="39"/>
      <c r="AB760" s="39"/>
      <c r="AC760" s="39"/>
      <c r="AD760" s="39"/>
      <c r="AE760" s="39"/>
      <c r="AR760" s="230" t="s">
        <v>168</v>
      </c>
      <c r="AT760" s="230" t="s">
        <v>163</v>
      </c>
      <c r="AU760" s="230" t="s">
        <v>83</v>
      </c>
      <c r="AY760" s="18" t="s">
        <v>160</v>
      </c>
      <c r="BE760" s="231">
        <f>IF(N760="základní",J760,0)</f>
        <v>0</v>
      </c>
      <c r="BF760" s="231">
        <f>IF(N760="snížená",J760,0)</f>
        <v>0</v>
      </c>
      <c r="BG760" s="231">
        <f>IF(N760="zákl. přenesená",J760,0)</f>
        <v>0</v>
      </c>
      <c r="BH760" s="231">
        <f>IF(N760="sníž. přenesená",J760,0)</f>
        <v>0</v>
      </c>
      <c r="BI760" s="231">
        <f>IF(N760="nulová",J760,0)</f>
        <v>0</v>
      </c>
      <c r="BJ760" s="18" t="s">
        <v>81</v>
      </c>
      <c r="BK760" s="231">
        <f>ROUND(I760*H760,2)</f>
        <v>0</v>
      </c>
      <c r="BL760" s="18" t="s">
        <v>168</v>
      </c>
      <c r="BM760" s="230" t="s">
        <v>856</v>
      </c>
    </row>
    <row r="761" s="2" customFormat="1">
      <c r="A761" s="39"/>
      <c r="B761" s="40"/>
      <c r="C761" s="41"/>
      <c r="D761" s="232" t="s">
        <v>170</v>
      </c>
      <c r="E761" s="41"/>
      <c r="F761" s="233" t="s">
        <v>855</v>
      </c>
      <c r="G761" s="41"/>
      <c r="H761" s="41"/>
      <c r="I761" s="234"/>
      <c r="J761" s="41"/>
      <c r="K761" s="41"/>
      <c r="L761" s="45"/>
      <c r="M761" s="235"/>
      <c r="N761" s="236"/>
      <c r="O761" s="92"/>
      <c r="P761" s="92"/>
      <c r="Q761" s="92"/>
      <c r="R761" s="92"/>
      <c r="S761" s="92"/>
      <c r="T761" s="93"/>
      <c r="U761" s="39"/>
      <c r="V761" s="39"/>
      <c r="W761" s="39"/>
      <c r="X761" s="39"/>
      <c r="Y761" s="39"/>
      <c r="Z761" s="39"/>
      <c r="AA761" s="39"/>
      <c r="AB761" s="39"/>
      <c r="AC761" s="39"/>
      <c r="AD761" s="39"/>
      <c r="AE761" s="39"/>
      <c r="AT761" s="18" t="s">
        <v>170</v>
      </c>
      <c r="AU761" s="18" t="s">
        <v>83</v>
      </c>
    </row>
    <row r="762" s="12" customFormat="1" ht="22.8" customHeight="1">
      <c r="A762" s="12"/>
      <c r="B762" s="203"/>
      <c r="C762" s="204"/>
      <c r="D762" s="205" t="s">
        <v>72</v>
      </c>
      <c r="E762" s="217" t="s">
        <v>857</v>
      </c>
      <c r="F762" s="217" t="s">
        <v>858</v>
      </c>
      <c r="G762" s="204"/>
      <c r="H762" s="204"/>
      <c r="I762" s="207"/>
      <c r="J762" s="218">
        <f>BK762</f>
        <v>0</v>
      </c>
      <c r="K762" s="204"/>
      <c r="L762" s="209"/>
      <c r="M762" s="210"/>
      <c r="N762" s="211"/>
      <c r="O762" s="211"/>
      <c r="P762" s="212">
        <f>SUM(P763:P782)</f>
        <v>0</v>
      </c>
      <c r="Q762" s="211"/>
      <c r="R762" s="212">
        <f>SUM(R763:R782)</f>
        <v>0</v>
      </c>
      <c r="S762" s="211"/>
      <c r="T762" s="213">
        <f>SUM(T763:T782)</f>
        <v>0</v>
      </c>
      <c r="U762" s="12"/>
      <c r="V762" s="12"/>
      <c r="W762" s="12"/>
      <c r="X762" s="12"/>
      <c r="Y762" s="12"/>
      <c r="Z762" s="12"/>
      <c r="AA762" s="12"/>
      <c r="AB762" s="12"/>
      <c r="AC762" s="12"/>
      <c r="AD762" s="12"/>
      <c r="AE762" s="12"/>
      <c r="AR762" s="214" t="s">
        <v>81</v>
      </c>
      <c r="AT762" s="215" t="s">
        <v>72</v>
      </c>
      <c r="AU762" s="215" t="s">
        <v>81</v>
      </c>
      <c r="AY762" s="214" t="s">
        <v>160</v>
      </c>
      <c r="BK762" s="216">
        <f>SUM(BK763:BK782)</f>
        <v>0</v>
      </c>
    </row>
    <row r="763" s="2" customFormat="1" ht="33" customHeight="1">
      <c r="A763" s="39"/>
      <c r="B763" s="40"/>
      <c r="C763" s="219" t="s">
        <v>859</v>
      </c>
      <c r="D763" s="219" t="s">
        <v>163</v>
      </c>
      <c r="E763" s="220" t="s">
        <v>860</v>
      </c>
      <c r="F763" s="221" t="s">
        <v>861</v>
      </c>
      <c r="G763" s="222" t="s">
        <v>227</v>
      </c>
      <c r="H763" s="223">
        <v>316.98399999999998</v>
      </c>
      <c r="I763" s="224"/>
      <c r="J763" s="225">
        <f>ROUND(I763*H763,2)</f>
        <v>0</v>
      </c>
      <c r="K763" s="221" t="s">
        <v>167</v>
      </c>
      <c r="L763" s="45"/>
      <c r="M763" s="226" t="s">
        <v>1</v>
      </c>
      <c r="N763" s="227" t="s">
        <v>38</v>
      </c>
      <c r="O763" s="92"/>
      <c r="P763" s="228">
        <f>O763*H763</f>
        <v>0</v>
      </c>
      <c r="Q763" s="228">
        <v>0</v>
      </c>
      <c r="R763" s="228">
        <f>Q763*H763</f>
        <v>0</v>
      </c>
      <c r="S763" s="228">
        <v>0</v>
      </c>
      <c r="T763" s="229">
        <f>S763*H763</f>
        <v>0</v>
      </c>
      <c r="U763" s="39"/>
      <c r="V763" s="39"/>
      <c r="W763" s="39"/>
      <c r="X763" s="39"/>
      <c r="Y763" s="39"/>
      <c r="Z763" s="39"/>
      <c r="AA763" s="39"/>
      <c r="AB763" s="39"/>
      <c r="AC763" s="39"/>
      <c r="AD763" s="39"/>
      <c r="AE763" s="39"/>
      <c r="AR763" s="230" t="s">
        <v>168</v>
      </c>
      <c r="AT763" s="230" t="s">
        <v>163</v>
      </c>
      <c r="AU763" s="230" t="s">
        <v>83</v>
      </c>
      <c r="AY763" s="18" t="s">
        <v>160</v>
      </c>
      <c r="BE763" s="231">
        <f>IF(N763="základní",J763,0)</f>
        <v>0</v>
      </c>
      <c r="BF763" s="231">
        <f>IF(N763="snížená",J763,0)</f>
        <v>0</v>
      </c>
      <c r="BG763" s="231">
        <f>IF(N763="zákl. přenesená",J763,0)</f>
        <v>0</v>
      </c>
      <c r="BH763" s="231">
        <f>IF(N763="sníž. přenesená",J763,0)</f>
        <v>0</v>
      </c>
      <c r="BI763" s="231">
        <f>IF(N763="nulová",J763,0)</f>
        <v>0</v>
      </c>
      <c r="BJ763" s="18" t="s">
        <v>81</v>
      </c>
      <c r="BK763" s="231">
        <f>ROUND(I763*H763,2)</f>
        <v>0</v>
      </c>
      <c r="BL763" s="18" t="s">
        <v>168</v>
      </c>
      <c r="BM763" s="230" t="s">
        <v>862</v>
      </c>
    </row>
    <row r="764" s="2" customFormat="1">
      <c r="A764" s="39"/>
      <c r="B764" s="40"/>
      <c r="C764" s="41"/>
      <c r="D764" s="232" t="s">
        <v>170</v>
      </c>
      <c r="E764" s="41"/>
      <c r="F764" s="233" t="s">
        <v>863</v>
      </c>
      <c r="G764" s="41"/>
      <c r="H764" s="41"/>
      <c r="I764" s="234"/>
      <c r="J764" s="41"/>
      <c r="K764" s="41"/>
      <c r="L764" s="45"/>
      <c r="M764" s="235"/>
      <c r="N764" s="236"/>
      <c r="O764" s="92"/>
      <c r="P764" s="92"/>
      <c r="Q764" s="92"/>
      <c r="R764" s="92"/>
      <c r="S764" s="92"/>
      <c r="T764" s="93"/>
      <c r="U764" s="39"/>
      <c r="V764" s="39"/>
      <c r="W764" s="39"/>
      <c r="X764" s="39"/>
      <c r="Y764" s="39"/>
      <c r="Z764" s="39"/>
      <c r="AA764" s="39"/>
      <c r="AB764" s="39"/>
      <c r="AC764" s="39"/>
      <c r="AD764" s="39"/>
      <c r="AE764" s="39"/>
      <c r="AT764" s="18" t="s">
        <v>170</v>
      </c>
      <c r="AU764" s="18" t="s">
        <v>83</v>
      </c>
    </row>
    <row r="765" s="2" customFormat="1" ht="24.15" customHeight="1">
      <c r="A765" s="39"/>
      <c r="B765" s="40"/>
      <c r="C765" s="219" t="s">
        <v>864</v>
      </c>
      <c r="D765" s="219" t="s">
        <v>163</v>
      </c>
      <c r="E765" s="220" t="s">
        <v>865</v>
      </c>
      <c r="F765" s="221" t="s">
        <v>866</v>
      </c>
      <c r="G765" s="222" t="s">
        <v>227</v>
      </c>
      <c r="H765" s="223">
        <v>316.98399999999998</v>
      </c>
      <c r="I765" s="224"/>
      <c r="J765" s="225">
        <f>ROUND(I765*H765,2)</f>
        <v>0</v>
      </c>
      <c r="K765" s="221" t="s">
        <v>167</v>
      </c>
      <c r="L765" s="45"/>
      <c r="M765" s="226" t="s">
        <v>1</v>
      </c>
      <c r="N765" s="227" t="s">
        <v>38</v>
      </c>
      <c r="O765" s="92"/>
      <c r="P765" s="228">
        <f>O765*H765</f>
        <v>0</v>
      </c>
      <c r="Q765" s="228">
        <v>0</v>
      </c>
      <c r="R765" s="228">
        <f>Q765*H765</f>
        <v>0</v>
      </c>
      <c r="S765" s="228">
        <v>0</v>
      </c>
      <c r="T765" s="229">
        <f>S765*H765</f>
        <v>0</v>
      </c>
      <c r="U765" s="39"/>
      <c r="V765" s="39"/>
      <c r="W765" s="39"/>
      <c r="X765" s="39"/>
      <c r="Y765" s="39"/>
      <c r="Z765" s="39"/>
      <c r="AA765" s="39"/>
      <c r="AB765" s="39"/>
      <c r="AC765" s="39"/>
      <c r="AD765" s="39"/>
      <c r="AE765" s="39"/>
      <c r="AR765" s="230" t="s">
        <v>168</v>
      </c>
      <c r="AT765" s="230" t="s">
        <v>163</v>
      </c>
      <c r="AU765" s="230" t="s">
        <v>83</v>
      </c>
      <c r="AY765" s="18" t="s">
        <v>160</v>
      </c>
      <c r="BE765" s="231">
        <f>IF(N765="základní",J765,0)</f>
        <v>0</v>
      </c>
      <c r="BF765" s="231">
        <f>IF(N765="snížená",J765,0)</f>
        <v>0</v>
      </c>
      <c r="BG765" s="231">
        <f>IF(N765="zákl. přenesená",J765,0)</f>
        <v>0</v>
      </c>
      <c r="BH765" s="231">
        <f>IF(N765="sníž. přenesená",J765,0)</f>
        <v>0</v>
      </c>
      <c r="BI765" s="231">
        <f>IF(N765="nulová",J765,0)</f>
        <v>0</v>
      </c>
      <c r="BJ765" s="18" t="s">
        <v>81</v>
      </c>
      <c r="BK765" s="231">
        <f>ROUND(I765*H765,2)</f>
        <v>0</v>
      </c>
      <c r="BL765" s="18" t="s">
        <v>168</v>
      </c>
      <c r="BM765" s="230" t="s">
        <v>867</v>
      </c>
    </row>
    <row r="766" s="2" customFormat="1">
      <c r="A766" s="39"/>
      <c r="B766" s="40"/>
      <c r="C766" s="41"/>
      <c r="D766" s="232" t="s">
        <v>170</v>
      </c>
      <c r="E766" s="41"/>
      <c r="F766" s="233" t="s">
        <v>868</v>
      </c>
      <c r="G766" s="41"/>
      <c r="H766" s="41"/>
      <c r="I766" s="234"/>
      <c r="J766" s="41"/>
      <c r="K766" s="41"/>
      <c r="L766" s="45"/>
      <c r="M766" s="235"/>
      <c r="N766" s="236"/>
      <c r="O766" s="92"/>
      <c r="P766" s="92"/>
      <c r="Q766" s="92"/>
      <c r="R766" s="92"/>
      <c r="S766" s="92"/>
      <c r="T766" s="93"/>
      <c r="U766" s="39"/>
      <c r="V766" s="39"/>
      <c r="W766" s="39"/>
      <c r="X766" s="39"/>
      <c r="Y766" s="39"/>
      <c r="Z766" s="39"/>
      <c r="AA766" s="39"/>
      <c r="AB766" s="39"/>
      <c r="AC766" s="39"/>
      <c r="AD766" s="39"/>
      <c r="AE766" s="39"/>
      <c r="AT766" s="18" t="s">
        <v>170</v>
      </c>
      <c r="AU766" s="18" t="s">
        <v>83</v>
      </c>
    </row>
    <row r="767" s="2" customFormat="1" ht="24.15" customHeight="1">
      <c r="A767" s="39"/>
      <c r="B767" s="40"/>
      <c r="C767" s="219" t="s">
        <v>869</v>
      </c>
      <c r="D767" s="219" t="s">
        <v>163</v>
      </c>
      <c r="E767" s="220" t="s">
        <v>870</v>
      </c>
      <c r="F767" s="221" t="s">
        <v>871</v>
      </c>
      <c r="G767" s="222" t="s">
        <v>227</v>
      </c>
      <c r="H767" s="223">
        <v>6973.6480000000001</v>
      </c>
      <c r="I767" s="224"/>
      <c r="J767" s="225">
        <f>ROUND(I767*H767,2)</f>
        <v>0</v>
      </c>
      <c r="K767" s="221" t="s">
        <v>167</v>
      </c>
      <c r="L767" s="45"/>
      <c r="M767" s="226" t="s">
        <v>1</v>
      </c>
      <c r="N767" s="227" t="s">
        <v>38</v>
      </c>
      <c r="O767" s="92"/>
      <c r="P767" s="228">
        <f>O767*H767</f>
        <v>0</v>
      </c>
      <c r="Q767" s="228">
        <v>0</v>
      </c>
      <c r="R767" s="228">
        <f>Q767*H767</f>
        <v>0</v>
      </c>
      <c r="S767" s="228">
        <v>0</v>
      </c>
      <c r="T767" s="229">
        <f>S767*H767</f>
        <v>0</v>
      </c>
      <c r="U767" s="39"/>
      <c r="V767" s="39"/>
      <c r="W767" s="39"/>
      <c r="X767" s="39"/>
      <c r="Y767" s="39"/>
      <c r="Z767" s="39"/>
      <c r="AA767" s="39"/>
      <c r="AB767" s="39"/>
      <c r="AC767" s="39"/>
      <c r="AD767" s="39"/>
      <c r="AE767" s="39"/>
      <c r="AR767" s="230" t="s">
        <v>168</v>
      </c>
      <c r="AT767" s="230" t="s">
        <v>163</v>
      </c>
      <c r="AU767" s="230" t="s">
        <v>83</v>
      </c>
      <c r="AY767" s="18" t="s">
        <v>160</v>
      </c>
      <c r="BE767" s="231">
        <f>IF(N767="základní",J767,0)</f>
        <v>0</v>
      </c>
      <c r="BF767" s="231">
        <f>IF(N767="snížená",J767,0)</f>
        <v>0</v>
      </c>
      <c r="BG767" s="231">
        <f>IF(N767="zákl. přenesená",J767,0)</f>
        <v>0</v>
      </c>
      <c r="BH767" s="231">
        <f>IF(N767="sníž. přenesená",J767,0)</f>
        <v>0</v>
      </c>
      <c r="BI767" s="231">
        <f>IF(N767="nulová",J767,0)</f>
        <v>0</v>
      </c>
      <c r="BJ767" s="18" t="s">
        <v>81</v>
      </c>
      <c r="BK767" s="231">
        <f>ROUND(I767*H767,2)</f>
        <v>0</v>
      </c>
      <c r="BL767" s="18" t="s">
        <v>168</v>
      </c>
      <c r="BM767" s="230" t="s">
        <v>872</v>
      </c>
    </row>
    <row r="768" s="2" customFormat="1">
      <c r="A768" s="39"/>
      <c r="B768" s="40"/>
      <c r="C768" s="41"/>
      <c r="D768" s="232" t="s">
        <v>170</v>
      </c>
      <c r="E768" s="41"/>
      <c r="F768" s="233" t="s">
        <v>873</v>
      </c>
      <c r="G768" s="41"/>
      <c r="H768" s="41"/>
      <c r="I768" s="234"/>
      <c r="J768" s="41"/>
      <c r="K768" s="41"/>
      <c r="L768" s="45"/>
      <c r="M768" s="235"/>
      <c r="N768" s="236"/>
      <c r="O768" s="92"/>
      <c r="P768" s="92"/>
      <c r="Q768" s="92"/>
      <c r="R768" s="92"/>
      <c r="S768" s="92"/>
      <c r="T768" s="93"/>
      <c r="U768" s="39"/>
      <c r="V768" s="39"/>
      <c r="W768" s="39"/>
      <c r="X768" s="39"/>
      <c r="Y768" s="39"/>
      <c r="Z768" s="39"/>
      <c r="AA768" s="39"/>
      <c r="AB768" s="39"/>
      <c r="AC768" s="39"/>
      <c r="AD768" s="39"/>
      <c r="AE768" s="39"/>
      <c r="AT768" s="18" t="s">
        <v>170</v>
      </c>
      <c r="AU768" s="18" t="s">
        <v>83</v>
      </c>
    </row>
    <row r="769" s="13" customFormat="1">
      <c r="A769" s="13"/>
      <c r="B769" s="237"/>
      <c r="C769" s="238"/>
      <c r="D769" s="232" t="s">
        <v>172</v>
      </c>
      <c r="E769" s="239" t="s">
        <v>1</v>
      </c>
      <c r="F769" s="240" t="s">
        <v>874</v>
      </c>
      <c r="G769" s="238"/>
      <c r="H769" s="239" t="s">
        <v>1</v>
      </c>
      <c r="I769" s="241"/>
      <c r="J769" s="238"/>
      <c r="K769" s="238"/>
      <c r="L769" s="242"/>
      <c r="M769" s="243"/>
      <c r="N769" s="244"/>
      <c r="O769" s="244"/>
      <c r="P769" s="244"/>
      <c r="Q769" s="244"/>
      <c r="R769" s="244"/>
      <c r="S769" s="244"/>
      <c r="T769" s="245"/>
      <c r="U769" s="13"/>
      <c r="V769" s="13"/>
      <c r="W769" s="13"/>
      <c r="X769" s="13"/>
      <c r="Y769" s="13"/>
      <c r="Z769" s="13"/>
      <c r="AA769" s="13"/>
      <c r="AB769" s="13"/>
      <c r="AC769" s="13"/>
      <c r="AD769" s="13"/>
      <c r="AE769" s="13"/>
      <c r="AT769" s="246" t="s">
        <v>172</v>
      </c>
      <c r="AU769" s="246" t="s">
        <v>83</v>
      </c>
      <c r="AV769" s="13" t="s">
        <v>81</v>
      </c>
      <c r="AW769" s="13" t="s">
        <v>30</v>
      </c>
      <c r="AX769" s="13" t="s">
        <v>73</v>
      </c>
      <c r="AY769" s="246" t="s">
        <v>160</v>
      </c>
    </row>
    <row r="770" s="14" customFormat="1">
      <c r="A770" s="14"/>
      <c r="B770" s="247"/>
      <c r="C770" s="248"/>
      <c r="D770" s="232" t="s">
        <v>172</v>
      </c>
      <c r="E770" s="249" t="s">
        <v>1</v>
      </c>
      <c r="F770" s="250" t="s">
        <v>875</v>
      </c>
      <c r="G770" s="248"/>
      <c r="H770" s="251">
        <v>6973.6480000000001</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172</v>
      </c>
      <c r="AU770" s="257" t="s">
        <v>83</v>
      </c>
      <c r="AV770" s="14" t="s">
        <v>83</v>
      </c>
      <c r="AW770" s="14" t="s">
        <v>30</v>
      </c>
      <c r="AX770" s="14" t="s">
        <v>81</v>
      </c>
      <c r="AY770" s="257" t="s">
        <v>160</v>
      </c>
    </row>
    <row r="771" s="2" customFormat="1" ht="33" customHeight="1">
      <c r="A771" s="39"/>
      <c r="B771" s="40"/>
      <c r="C771" s="219" t="s">
        <v>876</v>
      </c>
      <c r="D771" s="219" t="s">
        <v>163</v>
      </c>
      <c r="E771" s="220" t="s">
        <v>877</v>
      </c>
      <c r="F771" s="221" t="s">
        <v>878</v>
      </c>
      <c r="G771" s="222" t="s">
        <v>227</v>
      </c>
      <c r="H771" s="223">
        <v>2.7469999999999999</v>
      </c>
      <c r="I771" s="224"/>
      <c r="J771" s="225">
        <f>ROUND(I771*H771,2)</f>
        <v>0</v>
      </c>
      <c r="K771" s="221" t="s">
        <v>167</v>
      </c>
      <c r="L771" s="45"/>
      <c r="M771" s="226" t="s">
        <v>1</v>
      </c>
      <c r="N771" s="227" t="s">
        <v>38</v>
      </c>
      <c r="O771" s="92"/>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168</v>
      </c>
      <c r="AT771" s="230" t="s">
        <v>163</v>
      </c>
      <c r="AU771" s="230" t="s">
        <v>83</v>
      </c>
      <c r="AY771" s="18" t="s">
        <v>160</v>
      </c>
      <c r="BE771" s="231">
        <f>IF(N771="základní",J771,0)</f>
        <v>0</v>
      </c>
      <c r="BF771" s="231">
        <f>IF(N771="snížená",J771,0)</f>
        <v>0</v>
      </c>
      <c r="BG771" s="231">
        <f>IF(N771="zákl. přenesená",J771,0)</f>
        <v>0</v>
      </c>
      <c r="BH771" s="231">
        <f>IF(N771="sníž. přenesená",J771,0)</f>
        <v>0</v>
      </c>
      <c r="BI771" s="231">
        <f>IF(N771="nulová",J771,0)</f>
        <v>0</v>
      </c>
      <c r="BJ771" s="18" t="s">
        <v>81</v>
      </c>
      <c r="BK771" s="231">
        <f>ROUND(I771*H771,2)</f>
        <v>0</v>
      </c>
      <c r="BL771" s="18" t="s">
        <v>168</v>
      </c>
      <c r="BM771" s="230" t="s">
        <v>879</v>
      </c>
    </row>
    <row r="772" s="2" customFormat="1">
      <c r="A772" s="39"/>
      <c r="B772" s="40"/>
      <c r="C772" s="41"/>
      <c r="D772" s="232" t="s">
        <v>170</v>
      </c>
      <c r="E772" s="41"/>
      <c r="F772" s="233" t="s">
        <v>880</v>
      </c>
      <c r="G772" s="41"/>
      <c r="H772" s="41"/>
      <c r="I772" s="234"/>
      <c r="J772" s="41"/>
      <c r="K772" s="41"/>
      <c r="L772" s="45"/>
      <c r="M772" s="235"/>
      <c r="N772" s="236"/>
      <c r="O772" s="92"/>
      <c r="P772" s="92"/>
      <c r="Q772" s="92"/>
      <c r="R772" s="92"/>
      <c r="S772" s="92"/>
      <c r="T772" s="93"/>
      <c r="U772" s="39"/>
      <c r="V772" s="39"/>
      <c r="W772" s="39"/>
      <c r="X772" s="39"/>
      <c r="Y772" s="39"/>
      <c r="Z772" s="39"/>
      <c r="AA772" s="39"/>
      <c r="AB772" s="39"/>
      <c r="AC772" s="39"/>
      <c r="AD772" s="39"/>
      <c r="AE772" s="39"/>
      <c r="AT772" s="18" t="s">
        <v>170</v>
      </c>
      <c r="AU772" s="18" t="s">
        <v>83</v>
      </c>
    </row>
    <row r="773" s="2" customFormat="1" ht="33" customHeight="1">
      <c r="A773" s="39"/>
      <c r="B773" s="40"/>
      <c r="C773" s="219" t="s">
        <v>881</v>
      </c>
      <c r="D773" s="219" t="s">
        <v>163</v>
      </c>
      <c r="E773" s="220" t="s">
        <v>882</v>
      </c>
      <c r="F773" s="221" t="s">
        <v>883</v>
      </c>
      <c r="G773" s="222" t="s">
        <v>227</v>
      </c>
      <c r="H773" s="223">
        <v>9.0489999999999995</v>
      </c>
      <c r="I773" s="224"/>
      <c r="J773" s="225">
        <f>ROUND(I773*H773,2)</f>
        <v>0</v>
      </c>
      <c r="K773" s="221" t="s">
        <v>167</v>
      </c>
      <c r="L773" s="45"/>
      <c r="M773" s="226" t="s">
        <v>1</v>
      </c>
      <c r="N773" s="227" t="s">
        <v>38</v>
      </c>
      <c r="O773" s="92"/>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168</v>
      </c>
      <c r="AT773" s="230" t="s">
        <v>163</v>
      </c>
      <c r="AU773" s="230" t="s">
        <v>83</v>
      </c>
      <c r="AY773" s="18" t="s">
        <v>160</v>
      </c>
      <c r="BE773" s="231">
        <f>IF(N773="základní",J773,0)</f>
        <v>0</v>
      </c>
      <c r="BF773" s="231">
        <f>IF(N773="snížená",J773,0)</f>
        <v>0</v>
      </c>
      <c r="BG773" s="231">
        <f>IF(N773="zákl. přenesená",J773,0)</f>
        <v>0</v>
      </c>
      <c r="BH773" s="231">
        <f>IF(N773="sníž. přenesená",J773,0)</f>
        <v>0</v>
      </c>
      <c r="BI773" s="231">
        <f>IF(N773="nulová",J773,0)</f>
        <v>0</v>
      </c>
      <c r="BJ773" s="18" t="s">
        <v>81</v>
      </c>
      <c r="BK773" s="231">
        <f>ROUND(I773*H773,2)</f>
        <v>0</v>
      </c>
      <c r="BL773" s="18" t="s">
        <v>168</v>
      </c>
      <c r="BM773" s="230" t="s">
        <v>884</v>
      </c>
    </row>
    <row r="774" s="2" customFormat="1">
      <c r="A774" s="39"/>
      <c r="B774" s="40"/>
      <c r="C774" s="41"/>
      <c r="D774" s="232" t="s">
        <v>170</v>
      </c>
      <c r="E774" s="41"/>
      <c r="F774" s="233" t="s">
        <v>885</v>
      </c>
      <c r="G774" s="41"/>
      <c r="H774" s="41"/>
      <c r="I774" s="234"/>
      <c r="J774" s="41"/>
      <c r="K774" s="41"/>
      <c r="L774" s="45"/>
      <c r="M774" s="235"/>
      <c r="N774" s="236"/>
      <c r="O774" s="92"/>
      <c r="P774" s="92"/>
      <c r="Q774" s="92"/>
      <c r="R774" s="92"/>
      <c r="S774" s="92"/>
      <c r="T774" s="93"/>
      <c r="U774" s="39"/>
      <c r="V774" s="39"/>
      <c r="W774" s="39"/>
      <c r="X774" s="39"/>
      <c r="Y774" s="39"/>
      <c r="Z774" s="39"/>
      <c r="AA774" s="39"/>
      <c r="AB774" s="39"/>
      <c r="AC774" s="39"/>
      <c r="AD774" s="39"/>
      <c r="AE774" s="39"/>
      <c r="AT774" s="18" t="s">
        <v>170</v>
      </c>
      <c r="AU774" s="18" t="s">
        <v>83</v>
      </c>
    </row>
    <row r="775" s="2" customFormat="1" ht="37.8" customHeight="1">
      <c r="A775" s="39"/>
      <c r="B775" s="40"/>
      <c r="C775" s="219" t="s">
        <v>886</v>
      </c>
      <c r="D775" s="219" t="s">
        <v>163</v>
      </c>
      <c r="E775" s="220" t="s">
        <v>887</v>
      </c>
      <c r="F775" s="221" t="s">
        <v>888</v>
      </c>
      <c r="G775" s="222" t="s">
        <v>227</v>
      </c>
      <c r="H775" s="223">
        <v>143.46600000000001</v>
      </c>
      <c r="I775" s="224"/>
      <c r="J775" s="225">
        <f>ROUND(I775*H775,2)</f>
        <v>0</v>
      </c>
      <c r="K775" s="221" t="s">
        <v>167</v>
      </c>
      <c r="L775" s="45"/>
      <c r="M775" s="226" t="s">
        <v>1</v>
      </c>
      <c r="N775" s="227" t="s">
        <v>38</v>
      </c>
      <c r="O775" s="92"/>
      <c r="P775" s="228">
        <f>O775*H775</f>
        <v>0</v>
      </c>
      <c r="Q775" s="228">
        <v>0</v>
      </c>
      <c r="R775" s="228">
        <f>Q775*H775</f>
        <v>0</v>
      </c>
      <c r="S775" s="228">
        <v>0</v>
      </c>
      <c r="T775" s="229">
        <f>S775*H775</f>
        <v>0</v>
      </c>
      <c r="U775" s="39"/>
      <c r="V775" s="39"/>
      <c r="W775" s="39"/>
      <c r="X775" s="39"/>
      <c r="Y775" s="39"/>
      <c r="Z775" s="39"/>
      <c r="AA775" s="39"/>
      <c r="AB775" s="39"/>
      <c r="AC775" s="39"/>
      <c r="AD775" s="39"/>
      <c r="AE775" s="39"/>
      <c r="AR775" s="230" t="s">
        <v>168</v>
      </c>
      <c r="AT775" s="230" t="s">
        <v>163</v>
      </c>
      <c r="AU775" s="230" t="s">
        <v>83</v>
      </c>
      <c r="AY775" s="18" t="s">
        <v>160</v>
      </c>
      <c r="BE775" s="231">
        <f>IF(N775="základní",J775,0)</f>
        <v>0</v>
      </c>
      <c r="BF775" s="231">
        <f>IF(N775="snížená",J775,0)</f>
        <v>0</v>
      </c>
      <c r="BG775" s="231">
        <f>IF(N775="zákl. přenesená",J775,0)</f>
        <v>0</v>
      </c>
      <c r="BH775" s="231">
        <f>IF(N775="sníž. přenesená",J775,0)</f>
        <v>0</v>
      </c>
      <c r="BI775" s="231">
        <f>IF(N775="nulová",J775,0)</f>
        <v>0</v>
      </c>
      <c r="BJ775" s="18" t="s">
        <v>81</v>
      </c>
      <c r="BK775" s="231">
        <f>ROUND(I775*H775,2)</f>
        <v>0</v>
      </c>
      <c r="BL775" s="18" t="s">
        <v>168</v>
      </c>
      <c r="BM775" s="230" t="s">
        <v>889</v>
      </c>
    </row>
    <row r="776" s="2" customFormat="1">
      <c r="A776" s="39"/>
      <c r="B776" s="40"/>
      <c r="C776" s="41"/>
      <c r="D776" s="232" t="s">
        <v>170</v>
      </c>
      <c r="E776" s="41"/>
      <c r="F776" s="233" t="s">
        <v>890</v>
      </c>
      <c r="G776" s="41"/>
      <c r="H776" s="41"/>
      <c r="I776" s="234"/>
      <c r="J776" s="41"/>
      <c r="K776" s="41"/>
      <c r="L776" s="45"/>
      <c r="M776" s="235"/>
      <c r="N776" s="236"/>
      <c r="O776" s="92"/>
      <c r="P776" s="92"/>
      <c r="Q776" s="92"/>
      <c r="R776" s="92"/>
      <c r="S776" s="92"/>
      <c r="T776" s="93"/>
      <c r="U776" s="39"/>
      <c r="V776" s="39"/>
      <c r="W776" s="39"/>
      <c r="X776" s="39"/>
      <c r="Y776" s="39"/>
      <c r="Z776" s="39"/>
      <c r="AA776" s="39"/>
      <c r="AB776" s="39"/>
      <c r="AC776" s="39"/>
      <c r="AD776" s="39"/>
      <c r="AE776" s="39"/>
      <c r="AT776" s="18" t="s">
        <v>170</v>
      </c>
      <c r="AU776" s="18" t="s">
        <v>83</v>
      </c>
    </row>
    <row r="777" s="2" customFormat="1" ht="33" customHeight="1">
      <c r="A777" s="39"/>
      <c r="B777" s="40"/>
      <c r="C777" s="219" t="s">
        <v>891</v>
      </c>
      <c r="D777" s="219" t="s">
        <v>163</v>
      </c>
      <c r="E777" s="220" t="s">
        <v>892</v>
      </c>
      <c r="F777" s="221" t="s">
        <v>893</v>
      </c>
      <c r="G777" s="222" t="s">
        <v>227</v>
      </c>
      <c r="H777" s="223">
        <v>96.572000000000003</v>
      </c>
      <c r="I777" s="224"/>
      <c r="J777" s="225">
        <f>ROUND(I777*H777,2)</f>
        <v>0</v>
      </c>
      <c r="K777" s="221" t="s">
        <v>167</v>
      </c>
      <c r="L777" s="45"/>
      <c r="M777" s="226" t="s">
        <v>1</v>
      </c>
      <c r="N777" s="227" t="s">
        <v>38</v>
      </c>
      <c r="O777" s="92"/>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168</v>
      </c>
      <c r="AT777" s="230" t="s">
        <v>163</v>
      </c>
      <c r="AU777" s="230" t="s">
        <v>83</v>
      </c>
      <c r="AY777" s="18" t="s">
        <v>160</v>
      </c>
      <c r="BE777" s="231">
        <f>IF(N777="základní",J777,0)</f>
        <v>0</v>
      </c>
      <c r="BF777" s="231">
        <f>IF(N777="snížená",J777,0)</f>
        <v>0</v>
      </c>
      <c r="BG777" s="231">
        <f>IF(N777="zákl. přenesená",J777,0)</f>
        <v>0</v>
      </c>
      <c r="BH777" s="231">
        <f>IF(N777="sníž. přenesená",J777,0)</f>
        <v>0</v>
      </c>
      <c r="BI777" s="231">
        <f>IF(N777="nulová",J777,0)</f>
        <v>0</v>
      </c>
      <c r="BJ777" s="18" t="s">
        <v>81</v>
      </c>
      <c r="BK777" s="231">
        <f>ROUND(I777*H777,2)</f>
        <v>0</v>
      </c>
      <c r="BL777" s="18" t="s">
        <v>168</v>
      </c>
      <c r="BM777" s="230" t="s">
        <v>894</v>
      </c>
    </row>
    <row r="778" s="2" customFormat="1">
      <c r="A778" s="39"/>
      <c r="B778" s="40"/>
      <c r="C778" s="41"/>
      <c r="D778" s="232" t="s">
        <v>170</v>
      </c>
      <c r="E778" s="41"/>
      <c r="F778" s="233" t="s">
        <v>895</v>
      </c>
      <c r="G778" s="41"/>
      <c r="H778" s="41"/>
      <c r="I778" s="234"/>
      <c r="J778" s="41"/>
      <c r="K778" s="41"/>
      <c r="L778" s="45"/>
      <c r="M778" s="235"/>
      <c r="N778" s="236"/>
      <c r="O778" s="92"/>
      <c r="P778" s="92"/>
      <c r="Q778" s="92"/>
      <c r="R778" s="92"/>
      <c r="S778" s="92"/>
      <c r="T778" s="93"/>
      <c r="U778" s="39"/>
      <c r="V778" s="39"/>
      <c r="W778" s="39"/>
      <c r="X778" s="39"/>
      <c r="Y778" s="39"/>
      <c r="Z778" s="39"/>
      <c r="AA778" s="39"/>
      <c r="AB778" s="39"/>
      <c r="AC778" s="39"/>
      <c r="AD778" s="39"/>
      <c r="AE778" s="39"/>
      <c r="AT778" s="18" t="s">
        <v>170</v>
      </c>
      <c r="AU778" s="18" t="s">
        <v>83</v>
      </c>
    </row>
    <row r="779" s="2" customFormat="1" ht="37.8" customHeight="1">
      <c r="A779" s="39"/>
      <c r="B779" s="40"/>
      <c r="C779" s="219" t="s">
        <v>896</v>
      </c>
      <c r="D779" s="219" t="s">
        <v>163</v>
      </c>
      <c r="E779" s="220" t="s">
        <v>897</v>
      </c>
      <c r="F779" s="221" t="s">
        <v>898</v>
      </c>
      <c r="G779" s="222" t="s">
        <v>227</v>
      </c>
      <c r="H779" s="223">
        <v>4.0350000000000001</v>
      </c>
      <c r="I779" s="224"/>
      <c r="J779" s="225">
        <f>ROUND(I779*H779,2)</f>
        <v>0</v>
      </c>
      <c r="K779" s="221" t="s">
        <v>167</v>
      </c>
      <c r="L779" s="45"/>
      <c r="M779" s="226" t="s">
        <v>1</v>
      </c>
      <c r="N779" s="227" t="s">
        <v>38</v>
      </c>
      <c r="O779" s="92"/>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168</v>
      </c>
      <c r="AT779" s="230" t="s">
        <v>163</v>
      </c>
      <c r="AU779" s="230" t="s">
        <v>83</v>
      </c>
      <c r="AY779" s="18" t="s">
        <v>160</v>
      </c>
      <c r="BE779" s="231">
        <f>IF(N779="základní",J779,0)</f>
        <v>0</v>
      </c>
      <c r="BF779" s="231">
        <f>IF(N779="snížená",J779,0)</f>
        <v>0</v>
      </c>
      <c r="BG779" s="231">
        <f>IF(N779="zákl. přenesená",J779,0)</f>
        <v>0</v>
      </c>
      <c r="BH779" s="231">
        <f>IF(N779="sníž. přenesená",J779,0)</f>
        <v>0</v>
      </c>
      <c r="BI779" s="231">
        <f>IF(N779="nulová",J779,0)</f>
        <v>0</v>
      </c>
      <c r="BJ779" s="18" t="s">
        <v>81</v>
      </c>
      <c r="BK779" s="231">
        <f>ROUND(I779*H779,2)</f>
        <v>0</v>
      </c>
      <c r="BL779" s="18" t="s">
        <v>168</v>
      </c>
      <c r="BM779" s="230" t="s">
        <v>899</v>
      </c>
    </row>
    <row r="780" s="2" customFormat="1">
      <c r="A780" s="39"/>
      <c r="B780" s="40"/>
      <c r="C780" s="41"/>
      <c r="D780" s="232" t="s">
        <v>170</v>
      </c>
      <c r="E780" s="41"/>
      <c r="F780" s="233" t="s">
        <v>900</v>
      </c>
      <c r="G780" s="41"/>
      <c r="H780" s="41"/>
      <c r="I780" s="234"/>
      <c r="J780" s="41"/>
      <c r="K780" s="41"/>
      <c r="L780" s="45"/>
      <c r="M780" s="235"/>
      <c r="N780" s="236"/>
      <c r="O780" s="92"/>
      <c r="P780" s="92"/>
      <c r="Q780" s="92"/>
      <c r="R780" s="92"/>
      <c r="S780" s="92"/>
      <c r="T780" s="93"/>
      <c r="U780" s="39"/>
      <c r="V780" s="39"/>
      <c r="W780" s="39"/>
      <c r="X780" s="39"/>
      <c r="Y780" s="39"/>
      <c r="Z780" s="39"/>
      <c r="AA780" s="39"/>
      <c r="AB780" s="39"/>
      <c r="AC780" s="39"/>
      <c r="AD780" s="39"/>
      <c r="AE780" s="39"/>
      <c r="AT780" s="18" t="s">
        <v>170</v>
      </c>
      <c r="AU780" s="18" t="s">
        <v>83</v>
      </c>
    </row>
    <row r="781" s="2" customFormat="1" ht="44.25" customHeight="1">
      <c r="A781" s="39"/>
      <c r="B781" s="40"/>
      <c r="C781" s="219" t="s">
        <v>901</v>
      </c>
      <c r="D781" s="219" t="s">
        <v>163</v>
      </c>
      <c r="E781" s="220" t="s">
        <v>902</v>
      </c>
      <c r="F781" s="221" t="s">
        <v>903</v>
      </c>
      <c r="G781" s="222" t="s">
        <v>227</v>
      </c>
      <c r="H781" s="223">
        <v>60.213000000000001</v>
      </c>
      <c r="I781" s="224"/>
      <c r="J781" s="225">
        <f>ROUND(I781*H781,2)</f>
        <v>0</v>
      </c>
      <c r="K781" s="221" t="s">
        <v>167</v>
      </c>
      <c r="L781" s="45"/>
      <c r="M781" s="226" t="s">
        <v>1</v>
      </c>
      <c r="N781" s="227" t="s">
        <v>38</v>
      </c>
      <c r="O781" s="92"/>
      <c r="P781" s="228">
        <f>O781*H781</f>
        <v>0</v>
      </c>
      <c r="Q781" s="228">
        <v>0</v>
      </c>
      <c r="R781" s="228">
        <f>Q781*H781</f>
        <v>0</v>
      </c>
      <c r="S781" s="228">
        <v>0</v>
      </c>
      <c r="T781" s="229">
        <f>S781*H781</f>
        <v>0</v>
      </c>
      <c r="U781" s="39"/>
      <c r="V781" s="39"/>
      <c r="W781" s="39"/>
      <c r="X781" s="39"/>
      <c r="Y781" s="39"/>
      <c r="Z781" s="39"/>
      <c r="AA781" s="39"/>
      <c r="AB781" s="39"/>
      <c r="AC781" s="39"/>
      <c r="AD781" s="39"/>
      <c r="AE781" s="39"/>
      <c r="AR781" s="230" t="s">
        <v>168</v>
      </c>
      <c r="AT781" s="230" t="s">
        <v>163</v>
      </c>
      <c r="AU781" s="230" t="s">
        <v>83</v>
      </c>
      <c r="AY781" s="18" t="s">
        <v>160</v>
      </c>
      <c r="BE781" s="231">
        <f>IF(N781="základní",J781,0)</f>
        <v>0</v>
      </c>
      <c r="BF781" s="231">
        <f>IF(N781="snížená",J781,0)</f>
        <v>0</v>
      </c>
      <c r="BG781" s="231">
        <f>IF(N781="zákl. přenesená",J781,0)</f>
        <v>0</v>
      </c>
      <c r="BH781" s="231">
        <f>IF(N781="sníž. přenesená",J781,0)</f>
        <v>0</v>
      </c>
      <c r="BI781" s="231">
        <f>IF(N781="nulová",J781,0)</f>
        <v>0</v>
      </c>
      <c r="BJ781" s="18" t="s">
        <v>81</v>
      </c>
      <c r="BK781" s="231">
        <f>ROUND(I781*H781,2)</f>
        <v>0</v>
      </c>
      <c r="BL781" s="18" t="s">
        <v>168</v>
      </c>
      <c r="BM781" s="230" t="s">
        <v>904</v>
      </c>
    </row>
    <row r="782" s="2" customFormat="1">
      <c r="A782" s="39"/>
      <c r="B782" s="40"/>
      <c r="C782" s="41"/>
      <c r="D782" s="232" t="s">
        <v>170</v>
      </c>
      <c r="E782" s="41"/>
      <c r="F782" s="233" t="s">
        <v>905</v>
      </c>
      <c r="G782" s="41"/>
      <c r="H782" s="41"/>
      <c r="I782" s="234"/>
      <c r="J782" s="41"/>
      <c r="K782" s="41"/>
      <c r="L782" s="45"/>
      <c r="M782" s="235"/>
      <c r="N782" s="236"/>
      <c r="O782" s="92"/>
      <c r="P782" s="92"/>
      <c r="Q782" s="92"/>
      <c r="R782" s="92"/>
      <c r="S782" s="92"/>
      <c r="T782" s="93"/>
      <c r="U782" s="39"/>
      <c r="V782" s="39"/>
      <c r="W782" s="39"/>
      <c r="X782" s="39"/>
      <c r="Y782" s="39"/>
      <c r="Z782" s="39"/>
      <c r="AA782" s="39"/>
      <c r="AB782" s="39"/>
      <c r="AC782" s="39"/>
      <c r="AD782" s="39"/>
      <c r="AE782" s="39"/>
      <c r="AT782" s="18" t="s">
        <v>170</v>
      </c>
      <c r="AU782" s="18" t="s">
        <v>83</v>
      </c>
    </row>
    <row r="783" s="12" customFormat="1" ht="22.8" customHeight="1">
      <c r="A783" s="12"/>
      <c r="B783" s="203"/>
      <c r="C783" s="204"/>
      <c r="D783" s="205" t="s">
        <v>72</v>
      </c>
      <c r="E783" s="217" t="s">
        <v>906</v>
      </c>
      <c r="F783" s="217" t="s">
        <v>907</v>
      </c>
      <c r="G783" s="204"/>
      <c r="H783" s="204"/>
      <c r="I783" s="207"/>
      <c r="J783" s="218">
        <f>BK783</f>
        <v>0</v>
      </c>
      <c r="K783" s="204"/>
      <c r="L783" s="209"/>
      <c r="M783" s="210"/>
      <c r="N783" s="211"/>
      <c r="O783" s="211"/>
      <c r="P783" s="212">
        <f>SUM(P784:P785)</f>
        <v>0</v>
      </c>
      <c r="Q783" s="211"/>
      <c r="R783" s="212">
        <f>SUM(R784:R785)</f>
        <v>0</v>
      </c>
      <c r="S783" s="211"/>
      <c r="T783" s="213">
        <f>SUM(T784:T785)</f>
        <v>0</v>
      </c>
      <c r="U783" s="12"/>
      <c r="V783" s="12"/>
      <c r="W783" s="12"/>
      <c r="X783" s="12"/>
      <c r="Y783" s="12"/>
      <c r="Z783" s="12"/>
      <c r="AA783" s="12"/>
      <c r="AB783" s="12"/>
      <c r="AC783" s="12"/>
      <c r="AD783" s="12"/>
      <c r="AE783" s="12"/>
      <c r="AR783" s="214" t="s">
        <v>81</v>
      </c>
      <c r="AT783" s="215" t="s">
        <v>72</v>
      </c>
      <c r="AU783" s="215" t="s">
        <v>81</v>
      </c>
      <c r="AY783" s="214" t="s">
        <v>160</v>
      </c>
      <c r="BK783" s="216">
        <f>SUM(BK784:BK785)</f>
        <v>0</v>
      </c>
    </row>
    <row r="784" s="2" customFormat="1" ht="21.75" customHeight="1">
      <c r="A784" s="39"/>
      <c r="B784" s="40"/>
      <c r="C784" s="219" t="s">
        <v>908</v>
      </c>
      <c r="D784" s="219" t="s">
        <v>163</v>
      </c>
      <c r="E784" s="220" t="s">
        <v>909</v>
      </c>
      <c r="F784" s="221" t="s">
        <v>910</v>
      </c>
      <c r="G784" s="222" t="s">
        <v>227</v>
      </c>
      <c r="H784" s="223">
        <v>535.80499999999995</v>
      </c>
      <c r="I784" s="224"/>
      <c r="J784" s="225">
        <f>ROUND(I784*H784,2)</f>
        <v>0</v>
      </c>
      <c r="K784" s="221" t="s">
        <v>167</v>
      </c>
      <c r="L784" s="45"/>
      <c r="M784" s="226" t="s">
        <v>1</v>
      </c>
      <c r="N784" s="227" t="s">
        <v>38</v>
      </c>
      <c r="O784" s="92"/>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168</v>
      </c>
      <c r="AT784" s="230" t="s">
        <v>163</v>
      </c>
      <c r="AU784" s="230" t="s">
        <v>83</v>
      </c>
      <c r="AY784" s="18" t="s">
        <v>160</v>
      </c>
      <c r="BE784" s="231">
        <f>IF(N784="základní",J784,0)</f>
        <v>0</v>
      </c>
      <c r="BF784" s="231">
        <f>IF(N784="snížená",J784,0)</f>
        <v>0</v>
      </c>
      <c r="BG784" s="231">
        <f>IF(N784="zákl. přenesená",J784,0)</f>
        <v>0</v>
      </c>
      <c r="BH784" s="231">
        <f>IF(N784="sníž. přenesená",J784,0)</f>
        <v>0</v>
      </c>
      <c r="BI784" s="231">
        <f>IF(N784="nulová",J784,0)</f>
        <v>0</v>
      </c>
      <c r="BJ784" s="18" t="s">
        <v>81</v>
      </c>
      <c r="BK784" s="231">
        <f>ROUND(I784*H784,2)</f>
        <v>0</v>
      </c>
      <c r="BL784" s="18" t="s">
        <v>168</v>
      </c>
      <c r="BM784" s="230" t="s">
        <v>911</v>
      </c>
    </row>
    <row r="785" s="2" customFormat="1">
      <c r="A785" s="39"/>
      <c r="B785" s="40"/>
      <c r="C785" s="41"/>
      <c r="D785" s="232" t="s">
        <v>170</v>
      </c>
      <c r="E785" s="41"/>
      <c r="F785" s="233" t="s">
        <v>912</v>
      </c>
      <c r="G785" s="41"/>
      <c r="H785" s="41"/>
      <c r="I785" s="234"/>
      <c r="J785" s="41"/>
      <c r="K785" s="41"/>
      <c r="L785" s="45"/>
      <c r="M785" s="235"/>
      <c r="N785" s="236"/>
      <c r="O785" s="92"/>
      <c r="P785" s="92"/>
      <c r="Q785" s="92"/>
      <c r="R785" s="92"/>
      <c r="S785" s="92"/>
      <c r="T785" s="93"/>
      <c r="U785" s="39"/>
      <c r="V785" s="39"/>
      <c r="W785" s="39"/>
      <c r="X785" s="39"/>
      <c r="Y785" s="39"/>
      <c r="Z785" s="39"/>
      <c r="AA785" s="39"/>
      <c r="AB785" s="39"/>
      <c r="AC785" s="39"/>
      <c r="AD785" s="39"/>
      <c r="AE785" s="39"/>
      <c r="AT785" s="18" t="s">
        <v>170</v>
      </c>
      <c r="AU785" s="18" t="s">
        <v>83</v>
      </c>
    </row>
    <row r="786" s="12" customFormat="1" ht="25.92" customHeight="1">
      <c r="A786" s="12"/>
      <c r="B786" s="203"/>
      <c r="C786" s="204"/>
      <c r="D786" s="205" t="s">
        <v>72</v>
      </c>
      <c r="E786" s="206" t="s">
        <v>913</v>
      </c>
      <c r="F786" s="206" t="s">
        <v>914</v>
      </c>
      <c r="G786" s="204"/>
      <c r="H786" s="204"/>
      <c r="I786" s="207"/>
      <c r="J786" s="208">
        <f>BK786</f>
        <v>0</v>
      </c>
      <c r="K786" s="204"/>
      <c r="L786" s="209"/>
      <c r="M786" s="210"/>
      <c r="N786" s="211"/>
      <c r="O786" s="211"/>
      <c r="P786" s="212">
        <f>P787+P793+P948+P1118+P1123+P1183+P1320+P1359+P1397+P1565+P1679+P1857+P1936+P1955+P1969</f>
        <v>0</v>
      </c>
      <c r="Q786" s="211"/>
      <c r="R786" s="212">
        <f>R787+R793+R948+R1118+R1123+R1183+R1320+R1359+R1397+R1565+R1679+R1857+R1936+R1955+R1969</f>
        <v>109.750660904782</v>
      </c>
      <c r="S786" s="211"/>
      <c r="T786" s="213">
        <f>T787+T793+T948+T1118+T1123+T1183+T1320+T1359+T1397+T1565+T1679+T1857+T1936+T1955+T1969</f>
        <v>5.5116590000000008</v>
      </c>
      <c r="U786" s="12"/>
      <c r="V786" s="12"/>
      <c r="W786" s="12"/>
      <c r="X786" s="12"/>
      <c r="Y786" s="12"/>
      <c r="Z786" s="12"/>
      <c r="AA786" s="12"/>
      <c r="AB786" s="12"/>
      <c r="AC786" s="12"/>
      <c r="AD786" s="12"/>
      <c r="AE786" s="12"/>
      <c r="AR786" s="214" t="s">
        <v>83</v>
      </c>
      <c r="AT786" s="215" t="s">
        <v>72</v>
      </c>
      <c r="AU786" s="215" t="s">
        <v>73</v>
      </c>
      <c r="AY786" s="214" t="s">
        <v>160</v>
      </c>
      <c r="BK786" s="216">
        <f>BK787+BK793+BK948+BK1118+BK1123+BK1183+BK1320+BK1359+BK1397+BK1565+BK1679+BK1857+BK1936+BK1955+BK1969</f>
        <v>0</v>
      </c>
    </row>
    <row r="787" s="12" customFormat="1" ht="22.8" customHeight="1">
      <c r="A787" s="12"/>
      <c r="B787" s="203"/>
      <c r="C787" s="204"/>
      <c r="D787" s="205" t="s">
        <v>72</v>
      </c>
      <c r="E787" s="217" t="s">
        <v>915</v>
      </c>
      <c r="F787" s="217" t="s">
        <v>916</v>
      </c>
      <c r="G787" s="204"/>
      <c r="H787" s="204"/>
      <c r="I787" s="207"/>
      <c r="J787" s="218">
        <f>BK787</f>
        <v>0</v>
      </c>
      <c r="K787" s="204"/>
      <c r="L787" s="209"/>
      <c r="M787" s="210"/>
      <c r="N787" s="211"/>
      <c r="O787" s="211"/>
      <c r="P787" s="212">
        <f>SUM(P788:P792)</f>
        <v>0</v>
      </c>
      <c r="Q787" s="211"/>
      <c r="R787" s="212">
        <f>SUM(R788:R792)</f>
        <v>0</v>
      </c>
      <c r="S787" s="211"/>
      <c r="T787" s="213">
        <f>SUM(T788:T792)</f>
        <v>1.4698560000000001</v>
      </c>
      <c r="U787" s="12"/>
      <c r="V787" s="12"/>
      <c r="W787" s="12"/>
      <c r="X787" s="12"/>
      <c r="Y787" s="12"/>
      <c r="Z787" s="12"/>
      <c r="AA787" s="12"/>
      <c r="AB787" s="12"/>
      <c r="AC787" s="12"/>
      <c r="AD787" s="12"/>
      <c r="AE787" s="12"/>
      <c r="AR787" s="214" t="s">
        <v>83</v>
      </c>
      <c r="AT787" s="215" t="s">
        <v>72</v>
      </c>
      <c r="AU787" s="215" t="s">
        <v>81</v>
      </c>
      <c r="AY787" s="214" t="s">
        <v>160</v>
      </c>
      <c r="BK787" s="216">
        <f>SUM(BK788:BK792)</f>
        <v>0</v>
      </c>
    </row>
    <row r="788" s="2" customFormat="1" ht="24.15" customHeight="1">
      <c r="A788" s="39"/>
      <c r="B788" s="40"/>
      <c r="C788" s="219" t="s">
        <v>917</v>
      </c>
      <c r="D788" s="219" t="s">
        <v>163</v>
      </c>
      <c r="E788" s="220" t="s">
        <v>918</v>
      </c>
      <c r="F788" s="221" t="s">
        <v>919</v>
      </c>
      <c r="G788" s="222" t="s">
        <v>166</v>
      </c>
      <c r="H788" s="223">
        <v>459.32999999999998</v>
      </c>
      <c r="I788" s="224"/>
      <c r="J788" s="225">
        <f>ROUND(I788*H788,2)</f>
        <v>0</v>
      </c>
      <c r="K788" s="221" t="s">
        <v>167</v>
      </c>
      <c r="L788" s="45"/>
      <c r="M788" s="226" t="s">
        <v>1</v>
      </c>
      <c r="N788" s="227" t="s">
        <v>38</v>
      </c>
      <c r="O788" s="92"/>
      <c r="P788" s="228">
        <f>O788*H788</f>
        <v>0</v>
      </c>
      <c r="Q788" s="228">
        <v>0</v>
      </c>
      <c r="R788" s="228">
        <f>Q788*H788</f>
        <v>0</v>
      </c>
      <c r="S788" s="228">
        <v>0.0032000000000000002</v>
      </c>
      <c r="T788" s="229">
        <f>S788*H788</f>
        <v>1.4698560000000001</v>
      </c>
      <c r="U788" s="39"/>
      <c r="V788" s="39"/>
      <c r="W788" s="39"/>
      <c r="X788" s="39"/>
      <c r="Y788" s="39"/>
      <c r="Z788" s="39"/>
      <c r="AA788" s="39"/>
      <c r="AB788" s="39"/>
      <c r="AC788" s="39"/>
      <c r="AD788" s="39"/>
      <c r="AE788" s="39"/>
      <c r="AR788" s="230" t="s">
        <v>251</v>
      </c>
      <c r="AT788" s="230" t="s">
        <v>163</v>
      </c>
      <c r="AU788" s="230" t="s">
        <v>83</v>
      </c>
      <c r="AY788" s="18" t="s">
        <v>160</v>
      </c>
      <c r="BE788" s="231">
        <f>IF(N788="základní",J788,0)</f>
        <v>0</v>
      </c>
      <c r="BF788" s="231">
        <f>IF(N788="snížená",J788,0)</f>
        <v>0</v>
      </c>
      <c r="BG788" s="231">
        <f>IF(N788="zákl. přenesená",J788,0)</f>
        <v>0</v>
      </c>
      <c r="BH788" s="231">
        <f>IF(N788="sníž. přenesená",J788,0)</f>
        <v>0</v>
      </c>
      <c r="BI788" s="231">
        <f>IF(N788="nulová",J788,0)</f>
        <v>0</v>
      </c>
      <c r="BJ788" s="18" t="s">
        <v>81</v>
      </c>
      <c r="BK788" s="231">
        <f>ROUND(I788*H788,2)</f>
        <v>0</v>
      </c>
      <c r="BL788" s="18" t="s">
        <v>251</v>
      </c>
      <c r="BM788" s="230" t="s">
        <v>920</v>
      </c>
    </row>
    <row r="789" s="2" customFormat="1">
      <c r="A789" s="39"/>
      <c r="B789" s="40"/>
      <c r="C789" s="41"/>
      <c r="D789" s="232" t="s">
        <v>170</v>
      </c>
      <c r="E789" s="41"/>
      <c r="F789" s="233" t="s">
        <v>921</v>
      </c>
      <c r="G789" s="41"/>
      <c r="H789" s="41"/>
      <c r="I789" s="234"/>
      <c r="J789" s="41"/>
      <c r="K789" s="41"/>
      <c r="L789" s="45"/>
      <c r="M789" s="235"/>
      <c r="N789" s="236"/>
      <c r="O789" s="92"/>
      <c r="P789" s="92"/>
      <c r="Q789" s="92"/>
      <c r="R789" s="92"/>
      <c r="S789" s="92"/>
      <c r="T789" s="93"/>
      <c r="U789" s="39"/>
      <c r="V789" s="39"/>
      <c r="W789" s="39"/>
      <c r="X789" s="39"/>
      <c r="Y789" s="39"/>
      <c r="Z789" s="39"/>
      <c r="AA789" s="39"/>
      <c r="AB789" s="39"/>
      <c r="AC789" s="39"/>
      <c r="AD789" s="39"/>
      <c r="AE789" s="39"/>
      <c r="AT789" s="18" t="s">
        <v>170</v>
      </c>
      <c r="AU789" s="18" t="s">
        <v>83</v>
      </c>
    </row>
    <row r="790" s="13" customFormat="1">
      <c r="A790" s="13"/>
      <c r="B790" s="237"/>
      <c r="C790" s="238"/>
      <c r="D790" s="232" t="s">
        <v>172</v>
      </c>
      <c r="E790" s="239" t="s">
        <v>1</v>
      </c>
      <c r="F790" s="240" t="s">
        <v>643</v>
      </c>
      <c r="G790" s="238"/>
      <c r="H790" s="239" t="s">
        <v>1</v>
      </c>
      <c r="I790" s="241"/>
      <c r="J790" s="238"/>
      <c r="K790" s="238"/>
      <c r="L790" s="242"/>
      <c r="M790" s="243"/>
      <c r="N790" s="244"/>
      <c r="O790" s="244"/>
      <c r="P790" s="244"/>
      <c r="Q790" s="244"/>
      <c r="R790" s="244"/>
      <c r="S790" s="244"/>
      <c r="T790" s="245"/>
      <c r="U790" s="13"/>
      <c r="V790" s="13"/>
      <c r="W790" s="13"/>
      <c r="X790" s="13"/>
      <c r="Y790" s="13"/>
      <c r="Z790" s="13"/>
      <c r="AA790" s="13"/>
      <c r="AB790" s="13"/>
      <c r="AC790" s="13"/>
      <c r="AD790" s="13"/>
      <c r="AE790" s="13"/>
      <c r="AT790" s="246" t="s">
        <v>172</v>
      </c>
      <c r="AU790" s="246" t="s">
        <v>83</v>
      </c>
      <c r="AV790" s="13" t="s">
        <v>81</v>
      </c>
      <c r="AW790" s="13" t="s">
        <v>30</v>
      </c>
      <c r="AX790" s="13" t="s">
        <v>73</v>
      </c>
      <c r="AY790" s="246" t="s">
        <v>160</v>
      </c>
    </row>
    <row r="791" s="14" customFormat="1">
      <c r="A791" s="14"/>
      <c r="B791" s="247"/>
      <c r="C791" s="248"/>
      <c r="D791" s="232" t="s">
        <v>172</v>
      </c>
      <c r="E791" s="249" t="s">
        <v>1</v>
      </c>
      <c r="F791" s="250" t="s">
        <v>644</v>
      </c>
      <c r="G791" s="248"/>
      <c r="H791" s="251">
        <v>459.32999999999998</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172</v>
      </c>
      <c r="AU791" s="257" t="s">
        <v>83</v>
      </c>
      <c r="AV791" s="14" t="s">
        <v>83</v>
      </c>
      <c r="AW791" s="14" t="s">
        <v>30</v>
      </c>
      <c r="AX791" s="14" t="s">
        <v>73</v>
      </c>
      <c r="AY791" s="257" t="s">
        <v>160</v>
      </c>
    </row>
    <row r="792" s="16" customFormat="1">
      <c r="A792" s="16"/>
      <c r="B792" s="269"/>
      <c r="C792" s="270"/>
      <c r="D792" s="232" t="s">
        <v>172</v>
      </c>
      <c r="E792" s="271" t="s">
        <v>1</v>
      </c>
      <c r="F792" s="272" t="s">
        <v>182</v>
      </c>
      <c r="G792" s="270"/>
      <c r="H792" s="273">
        <v>459.32999999999998</v>
      </c>
      <c r="I792" s="274"/>
      <c r="J792" s="270"/>
      <c r="K792" s="270"/>
      <c r="L792" s="275"/>
      <c r="M792" s="276"/>
      <c r="N792" s="277"/>
      <c r="O792" s="277"/>
      <c r="P792" s="277"/>
      <c r="Q792" s="277"/>
      <c r="R792" s="277"/>
      <c r="S792" s="277"/>
      <c r="T792" s="278"/>
      <c r="U792" s="16"/>
      <c r="V792" s="16"/>
      <c r="W792" s="16"/>
      <c r="X792" s="16"/>
      <c r="Y792" s="16"/>
      <c r="Z792" s="16"/>
      <c r="AA792" s="16"/>
      <c r="AB792" s="16"/>
      <c r="AC792" s="16"/>
      <c r="AD792" s="16"/>
      <c r="AE792" s="16"/>
      <c r="AT792" s="279" t="s">
        <v>172</v>
      </c>
      <c r="AU792" s="279" t="s">
        <v>83</v>
      </c>
      <c r="AV792" s="16" t="s">
        <v>168</v>
      </c>
      <c r="AW792" s="16" t="s">
        <v>30</v>
      </c>
      <c r="AX792" s="16" t="s">
        <v>81</v>
      </c>
      <c r="AY792" s="279" t="s">
        <v>160</v>
      </c>
    </row>
    <row r="793" s="12" customFormat="1" ht="22.8" customHeight="1">
      <c r="A793" s="12"/>
      <c r="B793" s="203"/>
      <c r="C793" s="204"/>
      <c r="D793" s="205" t="s">
        <v>72</v>
      </c>
      <c r="E793" s="217" t="s">
        <v>922</v>
      </c>
      <c r="F793" s="217" t="s">
        <v>923</v>
      </c>
      <c r="G793" s="204"/>
      <c r="H793" s="204"/>
      <c r="I793" s="207"/>
      <c r="J793" s="218">
        <f>BK793</f>
        <v>0</v>
      </c>
      <c r="K793" s="204"/>
      <c r="L793" s="209"/>
      <c r="M793" s="210"/>
      <c r="N793" s="211"/>
      <c r="O793" s="211"/>
      <c r="P793" s="212">
        <f>SUM(P794:P947)</f>
        <v>0</v>
      </c>
      <c r="Q793" s="211"/>
      <c r="R793" s="212">
        <f>SUM(R794:R947)</f>
        <v>9.5208965600000006</v>
      </c>
      <c r="S793" s="211"/>
      <c r="T793" s="213">
        <f>SUM(T794:T947)</f>
        <v>0.68899500000000002</v>
      </c>
      <c r="U793" s="12"/>
      <c r="V793" s="12"/>
      <c r="W793" s="12"/>
      <c r="X793" s="12"/>
      <c r="Y793" s="12"/>
      <c r="Z793" s="12"/>
      <c r="AA793" s="12"/>
      <c r="AB793" s="12"/>
      <c r="AC793" s="12"/>
      <c r="AD793" s="12"/>
      <c r="AE793" s="12"/>
      <c r="AR793" s="214" t="s">
        <v>83</v>
      </c>
      <c r="AT793" s="215" t="s">
        <v>72</v>
      </c>
      <c r="AU793" s="215" t="s">
        <v>81</v>
      </c>
      <c r="AY793" s="214" t="s">
        <v>160</v>
      </c>
      <c r="BK793" s="216">
        <f>SUM(BK794:BK947)</f>
        <v>0</v>
      </c>
    </row>
    <row r="794" s="2" customFormat="1" ht="24.15" customHeight="1">
      <c r="A794" s="39"/>
      <c r="B794" s="40"/>
      <c r="C794" s="219" t="s">
        <v>924</v>
      </c>
      <c r="D794" s="219" t="s">
        <v>163</v>
      </c>
      <c r="E794" s="220" t="s">
        <v>925</v>
      </c>
      <c r="F794" s="221" t="s">
        <v>926</v>
      </c>
      <c r="G794" s="222" t="s">
        <v>166</v>
      </c>
      <c r="H794" s="223">
        <v>459.32999999999998</v>
      </c>
      <c r="I794" s="224"/>
      <c r="J794" s="225">
        <f>ROUND(I794*H794,2)</f>
        <v>0</v>
      </c>
      <c r="K794" s="221" t="s">
        <v>167</v>
      </c>
      <c r="L794" s="45"/>
      <c r="M794" s="226" t="s">
        <v>1</v>
      </c>
      <c r="N794" s="227" t="s">
        <v>38</v>
      </c>
      <c r="O794" s="92"/>
      <c r="P794" s="228">
        <f>O794*H794</f>
        <v>0</v>
      </c>
      <c r="Q794" s="228">
        <v>0</v>
      </c>
      <c r="R794" s="228">
        <f>Q794*H794</f>
        <v>0</v>
      </c>
      <c r="S794" s="228">
        <v>0.0015</v>
      </c>
      <c r="T794" s="229">
        <f>S794*H794</f>
        <v>0.68899500000000002</v>
      </c>
      <c r="U794" s="39"/>
      <c r="V794" s="39"/>
      <c r="W794" s="39"/>
      <c r="X794" s="39"/>
      <c r="Y794" s="39"/>
      <c r="Z794" s="39"/>
      <c r="AA794" s="39"/>
      <c r="AB794" s="39"/>
      <c r="AC794" s="39"/>
      <c r="AD794" s="39"/>
      <c r="AE794" s="39"/>
      <c r="AR794" s="230" t="s">
        <v>251</v>
      </c>
      <c r="AT794" s="230" t="s">
        <v>163</v>
      </c>
      <c r="AU794" s="230" t="s">
        <v>83</v>
      </c>
      <c r="AY794" s="18" t="s">
        <v>160</v>
      </c>
      <c r="BE794" s="231">
        <f>IF(N794="základní",J794,0)</f>
        <v>0</v>
      </c>
      <c r="BF794" s="231">
        <f>IF(N794="snížená",J794,0)</f>
        <v>0</v>
      </c>
      <c r="BG794" s="231">
        <f>IF(N794="zákl. přenesená",J794,0)</f>
        <v>0</v>
      </c>
      <c r="BH794" s="231">
        <f>IF(N794="sníž. přenesená",J794,0)</f>
        <v>0</v>
      </c>
      <c r="BI794" s="231">
        <f>IF(N794="nulová",J794,0)</f>
        <v>0</v>
      </c>
      <c r="BJ794" s="18" t="s">
        <v>81</v>
      </c>
      <c r="BK794" s="231">
        <f>ROUND(I794*H794,2)</f>
        <v>0</v>
      </c>
      <c r="BL794" s="18" t="s">
        <v>251</v>
      </c>
      <c r="BM794" s="230" t="s">
        <v>927</v>
      </c>
    </row>
    <row r="795" s="2" customFormat="1">
      <c r="A795" s="39"/>
      <c r="B795" s="40"/>
      <c r="C795" s="41"/>
      <c r="D795" s="232" t="s">
        <v>170</v>
      </c>
      <c r="E795" s="41"/>
      <c r="F795" s="233" t="s">
        <v>928</v>
      </c>
      <c r="G795" s="41"/>
      <c r="H795" s="41"/>
      <c r="I795" s="234"/>
      <c r="J795" s="41"/>
      <c r="K795" s="41"/>
      <c r="L795" s="45"/>
      <c r="M795" s="235"/>
      <c r="N795" s="236"/>
      <c r="O795" s="92"/>
      <c r="P795" s="92"/>
      <c r="Q795" s="92"/>
      <c r="R795" s="92"/>
      <c r="S795" s="92"/>
      <c r="T795" s="93"/>
      <c r="U795" s="39"/>
      <c r="V795" s="39"/>
      <c r="W795" s="39"/>
      <c r="X795" s="39"/>
      <c r="Y795" s="39"/>
      <c r="Z795" s="39"/>
      <c r="AA795" s="39"/>
      <c r="AB795" s="39"/>
      <c r="AC795" s="39"/>
      <c r="AD795" s="39"/>
      <c r="AE795" s="39"/>
      <c r="AT795" s="18" t="s">
        <v>170</v>
      </c>
      <c r="AU795" s="18" t="s">
        <v>83</v>
      </c>
    </row>
    <row r="796" s="13" customFormat="1">
      <c r="A796" s="13"/>
      <c r="B796" s="237"/>
      <c r="C796" s="238"/>
      <c r="D796" s="232" t="s">
        <v>172</v>
      </c>
      <c r="E796" s="239" t="s">
        <v>1</v>
      </c>
      <c r="F796" s="240" t="s">
        <v>643</v>
      </c>
      <c r="G796" s="238"/>
      <c r="H796" s="239" t="s">
        <v>1</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172</v>
      </c>
      <c r="AU796" s="246" t="s">
        <v>83</v>
      </c>
      <c r="AV796" s="13" t="s">
        <v>81</v>
      </c>
      <c r="AW796" s="13" t="s">
        <v>30</v>
      </c>
      <c r="AX796" s="13" t="s">
        <v>73</v>
      </c>
      <c r="AY796" s="246" t="s">
        <v>160</v>
      </c>
    </row>
    <row r="797" s="14" customFormat="1">
      <c r="A797" s="14"/>
      <c r="B797" s="247"/>
      <c r="C797" s="248"/>
      <c r="D797" s="232" t="s">
        <v>172</v>
      </c>
      <c r="E797" s="249" t="s">
        <v>1</v>
      </c>
      <c r="F797" s="250" t="s">
        <v>644</v>
      </c>
      <c r="G797" s="248"/>
      <c r="H797" s="251">
        <v>459.32999999999998</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172</v>
      </c>
      <c r="AU797" s="257" t="s">
        <v>83</v>
      </c>
      <c r="AV797" s="14" t="s">
        <v>83</v>
      </c>
      <c r="AW797" s="14" t="s">
        <v>30</v>
      </c>
      <c r="AX797" s="14" t="s">
        <v>73</v>
      </c>
      <c r="AY797" s="257" t="s">
        <v>160</v>
      </c>
    </row>
    <row r="798" s="16" customFormat="1">
      <c r="A798" s="16"/>
      <c r="B798" s="269"/>
      <c r="C798" s="270"/>
      <c r="D798" s="232" t="s">
        <v>172</v>
      </c>
      <c r="E798" s="271" t="s">
        <v>1</v>
      </c>
      <c r="F798" s="272" t="s">
        <v>182</v>
      </c>
      <c r="G798" s="270"/>
      <c r="H798" s="273">
        <v>459.32999999999998</v>
      </c>
      <c r="I798" s="274"/>
      <c r="J798" s="270"/>
      <c r="K798" s="270"/>
      <c r="L798" s="275"/>
      <c r="M798" s="276"/>
      <c r="N798" s="277"/>
      <c r="O798" s="277"/>
      <c r="P798" s="277"/>
      <c r="Q798" s="277"/>
      <c r="R798" s="277"/>
      <c r="S798" s="277"/>
      <c r="T798" s="278"/>
      <c r="U798" s="16"/>
      <c r="V798" s="16"/>
      <c r="W798" s="16"/>
      <c r="X798" s="16"/>
      <c r="Y798" s="16"/>
      <c r="Z798" s="16"/>
      <c r="AA798" s="16"/>
      <c r="AB798" s="16"/>
      <c r="AC798" s="16"/>
      <c r="AD798" s="16"/>
      <c r="AE798" s="16"/>
      <c r="AT798" s="279" t="s">
        <v>172</v>
      </c>
      <c r="AU798" s="279" t="s">
        <v>83</v>
      </c>
      <c r="AV798" s="16" t="s">
        <v>168</v>
      </c>
      <c r="AW798" s="16" t="s">
        <v>30</v>
      </c>
      <c r="AX798" s="16" t="s">
        <v>81</v>
      </c>
      <c r="AY798" s="279" t="s">
        <v>160</v>
      </c>
    </row>
    <row r="799" s="2" customFormat="1" ht="24.15" customHeight="1">
      <c r="A799" s="39"/>
      <c r="B799" s="40"/>
      <c r="C799" s="219" t="s">
        <v>929</v>
      </c>
      <c r="D799" s="219" t="s">
        <v>163</v>
      </c>
      <c r="E799" s="220" t="s">
        <v>930</v>
      </c>
      <c r="F799" s="221" t="s">
        <v>931</v>
      </c>
      <c r="G799" s="222" t="s">
        <v>166</v>
      </c>
      <c r="H799" s="223">
        <v>551.11000000000001</v>
      </c>
      <c r="I799" s="224"/>
      <c r="J799" s="225">
        <f>ROUND(I799*H799,2)</f>
        <v>0</v>
      </c>
      <c r="K799" s="221" t="s">
        <v>167</v>
      </c>
      <c r="L799" s="45"/>
      <c r="M799" s="226" t="s">
        <v>1</v>
      </c>
      <c r="N799" s="227" t="s">
        <v>38</v>
      </c>
      <c r="O799" s="92"/>
      <c r="P799" s="228">
        <f>O799*H799</f>
        <v>0</v>
      </c>
      <c r="Q799" s="228">
        <v>0</v>
      </c>
      <c r="R799" s="228">
        <f>Q799*H799</f>
        <v>0</v>
      </c>
      <c r="S799" s="228">
        <v>0</v>
      </c>
      <c r="T799" s="229">
        <f>S799*H799</f>
        <v>0</v>
      </c>
      <c r="U799" s="39"/>
      <c r="V799" s="39"/>
      <c r="W799" s="39"/>
      <c r="X799" s="39"/>
      <c r="Y799" s="39"/>
      <c r="Z799" s="39"/>
      <c r="AA799" s="39"/>
      <c r="AB799" s="39"/>
      <c r="AC799" s="39"/>
      <c r="AD799" s="39"/>
      <c r="AE799" s="39"/>
      <c r="AR799" s="230" t="s">
        <v>251</v>
      </c>
      <c r="AT799" s="230" t="s">
        <v>163</v>
      </c>
      <c r="AU799" s="230" t="s">
        <v>83</v>
      </c>
      <c r="AY799" s="18" t="s">
        <v>160</v>
      </c>
      <c r="BE799" s="231">
        <f>IF(N799="základní",J799,0)</f>
        <v>0</v>
      </c>
      <c r="BF799" s="231">
        <f>IF(N799="snížená",J799,0)</f>
        <v>0</v>
      </c>
      <c r="BG799" s="231">
        <f>IF(N799="zákl. přenesená",J799,0)</f>
        <v>0</v>
      </c>
      <c r="BH799" s="231">
        <f>IF(N799="sníž. přenesená",J799,0)</f>
        <v>0</v>
      </c>
      <c r="BI799" s="231">
        <f>IF(N799="nulová",J799,0)</f>
        <v>0</v>
      </c>
      <c r="BJ799" s="18" t="s">
        <v>81</v>
      </c>
      <c r="BK799" s="231">
        <f>ROUND(I799*H799,2)</f>
        <v>0</v>
      </c>
      <c r="BL799" s="18" t="s">
        <v>251</v>
      </c>
      <c r="BM799" s="230" t="s">
        <v>932</v>
      </c>
    </row>
    <row r="800" s="2" customFormat="1">
      <c r="A800" s="39"/>
      <c r="B800" s="40"/>
      <c r="C800" s="41"/>
      <c r="D800" s="232" t="s">
        <v>170</v>
      </c>
      <c r="E800" s="41"/>
      <c r="F800" s="233" t="s">
        <v>933</v>
      </c>
      <c r="G800" s="41"/>
      <c r="H800" s="41"/>
      <c r="I800" s="234"/>
      <c r="J800" s="41"/>
      <c r="K800" s="41"/>
      <c r="L800" s="45"/>
      <c r="M800" s="235"/>
      <c r="N800" s="236"/>
      <c r="O800" s="92"/>
      <c r="P800" s="92"/>
      <c r="Q800" s="92"/>
      <c r="R800" s="92"/>
      <c r="S800" s="92"/>
      <c r="T800" s="93"/>
      <c r="U800" s="39"/>
      <c r="V800" s="39"/>
      <c r="W800" s="39"/>
      <c r="X800" s="39"/>
      <c r="Y800" s="39"/>
      <c r="Z800" s="39"/>
      <c r="AA800" s="39"/>
      <c r="AB800" s="39"/>
      <c r="AC800" s="39"/>
      <c r="AD800" s="39"/>
      <c r="AE800" s="39"/>
      <c r="AT800" s="18" t="s">
        <v>170</v>
      </c>
      <c r="AU800" s="18" t="s">
        <v>83</v>
      </c>
    </row>
    <row r="801" s="13" customFormat="1">
      <c r="A801" s="13"/>
      <c r="B801" s="237"/>
      <c r="C801" s="238"/>
      <c r="D801" s="232" t="s">
        <v>172</v>
      </c>
      <c r="E801" s="239" t="s">
        <v>1</v>
      </c>
      <c r="F801" s="240" t="s">
        <v>934</v>
      </c>
      <c r="G801" s="238"/>
      <c r="H801" s="239" t="s">
        <v>1</v>
      </c>
      <c r="I801" s="241"/>
      <c r="J801" s="238"/>
      <c r="K801" s="238"/>
      <c r="L801" s="242"/>
      <c r="M801" s="243"/>
      <c r="N801" s="244"/>
      <c r="O801" s="244"/>
      <c r="P801" s="244"/>
      <c r="Q801" s="244"/>
      <c r="R801" s="244"/>
      <c r="S801" s="244"/>
      <c r="T801" s="245"/>
      <c r="U801" s="13"/>
      <c r="V801" s="13"/>
      <c r="W801" s="13"/>
      <c r="X801" s="13"/>
      <c r="Y801" s="13"/>
      <c r="Z801" s="13"/>
      <c r="AA801" s="13"/>
      <c r="AB801" s="13"/>
      <c r="AC801" s="13"/>
      <c r="AD801" s="13"/>
      <c r="AE801" s="13"/>
      <c r="AT801" s="246" t="s">
        <v>172</v>
      </c>
      <c r="AU801" s="246" t="s">
        <v>83</v>
      </c>
      <c r="AV801" s="13" t="s">
        <v>81</v>
      </c>
      <c r="AW801" s="13" t="s">
        <v>30</v>
      </c>
      <c r="AX801" s="13" t="s">
        <v>73</v>
      </c>
      <c r="AY801" s="246" t="s">
        <v>160</v>
      </c>
    </row>
    <row r="802" s="14" customFormat="1">
      <c r="A802" s="14"/>
      <c r="B802" s="247"/>
      <c r="C802" s="248"/>
      <c r="D802" s="232" t="s">
        <v>172</v>
      </c>
      <c r="E802" s="249" t="s">
        <v>1</v>
      </c>
      <c r="F802" s="250" t="s">
        <v>935</v>
      </c>
      <c r="G802" s="248"/>
      <c r="H802" s="251">
        <v>551.11000000000001</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172</v>
      </c>
      <c r="AU802" s="257" t="s">
        <v>83</v>
      </c>
      <c r="AV802" s="14" t="s">
        <v>83</v>
      </c>
      <c r="AW802" s="14" t="s">
        <v>30</v>
      </c>
      <c r="AX802" s="14" t="s">
        <v>81</v>
      </c>
      <c r="AY802" s="257" t="s">
        <v>160</v>
      </c>
    </row>
    <row r="803" s="2" customFormat="1" ht="37.8" customHeight="1">
      <c r="A803" s="39"/>
      <c r="B803" s="40"/>
      <c r="C803" s="219" t="s">
        <v>936</v>
      </c>
      <c r="D803" s="219" t="s">
        <v>163</v>
      </c>
      <c r="E803" s="220" t="s">
        <v>937</v>
      </c>
      <c r="F803" s="221" t="s">
        <v>938</v>
      </c>
      <c r="G803" s="222" t="s">
        <v>166</v>
      </c>
      <c r="H803" s="223">
        <v>120</v>
      </c>
      <c r="I803" s="224"/>
      <c r="J803" s="225">
        <f>ROUND(I803*H803,2)</f>
        <v>0</v>
      </c>
      <c r="K803" s="221" t="s">
        <v>167</v>
      </c>
      <c r="L803" s="45"/>
      <c r="M803" s="226" t="s">
        <v>1</v>
      </c>
      <c r="N803" s="227" t="s">
        <v>38</v>
      </c>
      <c r="O803" s="92"/>
      <c r="P803" s="228">
        <f>O803*H803</f>
        <v>0</v>
      </c>
      <c r="Q803" s="228">
        <v>0.0060600000000000003</v>
      </c>
      <c r="R803" s="228">
        <f>Q803*H803</f>
        <v>0.72720000000000007</v>
      </c>
      <c r="S803" s="228">
        <v>0</v>
      </c>
      <c r="T803" s="229">
        <f>S803*H803</f>
        <v>0</v>
      </c>
      <c r="U803" s="39"/>
      <c r="V803" s="39"/>
      <c r="W803" s="39"/>
      <c r="X803" s="39"/>
      <c r="Y803" s="39"/>
      <c r="Z803" s="39"/>
      <c r="AA803" s="39"/>
      <c r="AB803" s="39"/>
      <c r="AC803" s="39"/>
      <c r="AD803" s="39"/>
      <c r="AE803" s="39"/>
      <c r="AR803" s="230" t="s">
        <v>251</v>
      </c>
      <c r="AT803" s="230" t="s">
        <v>163</v>
      </c>
      <c r="AU803" s="230" t="s">
        <v>83</v>
      </c>
      <c r="AY803" s="18" t="s">
        <v>160</v>
      </c>
      <c r="BE803" s="231">
        <f>IF(N803="základní",J803,0)</f>
        <v>0</v>
      </c>
      <c r="BF803" s="231">
        <f>IF(N803="snížená",J803,0)</f>
        <v>0</v>
      </c>
      <c r="BG803" s="231">
        <f>IF(N803="zákl. přenesená",J803,0)</f>
        <v>0</v>
      </c>
      <c r="BH803" s="231">
        <f>IF(N803="sníž. přenesená",J803,0)</f>
        <v>0</v>
      </c>
      <c r="BI803" s="231">
        <f>IF(N803="nulová",J803,0)</f>
        <v>0</v>
      </c>
      <c r="BJ803" s="18" t="s">
        <v>81</v>
      </c>
      <c r="BK803" s="231">
        <f>ROUND(I803*H803,2)</f>
        <v>0</v>
      </c>
      <c r="BL803" s="18" t="s">
        <v>251</v>
      </c>
      <c r="BM803" s="230" t="s">
        <v>939</v>
      </c>
    </row>
    <row r="804" s="2" customFormat="1">
      <c r="A804" s="39"/>
      <c r="B804" s="40"/>
      <c r="C804" s="41"/>
      <c r="D804" s="232" t="s">
        <v>170</v>
      </c>
      <c r="E804" s="41"/>
      <c r="F804" s="233" t="s">
        <v>940</v>
      </c>
      <c r="G804" s="41"/>
      <c r="H804" s="41"/>
      <c r="I804" s="234"/>
      <c r="J804" s="41"/>
      <c r="K804" s="41"/>
      <c r="L804" s="45"/>
      <c r="M804" s="235"/>
      <c r="N804" s="236"/>
      <c r="O804" s="92"/>
      <c r="P804" s="92"/>
      <c r="Q804" s="92"/>
      <c r="R804" s="92"/>
      <c r="S804" s="92"/>
      <c r="T804" s="93"/>
      <c r="U804" s="39"/>
      <c r="V804" s="39"/>
      <c r="W804" s="39"/>
      <c r="X804" s="39"/>
      <c r="Y804" s="39"/>
      <c r="Z804" s="39"/>
      <c r="AA804" s="39"/>
      <c r="AB804" s="39"/>
      <c r="AC804" s="39"/>
      <c r="AD804" s="39"/>
      <c r="AE804" s="39"/>
      <c r="AT804" s="18" t="s">
        <v>170</v>
      </c>
      <c r="AU804" s="18" t="s">
        <v>83</v>
      </c>
    </row>
    <row r="805" s="13" customFormat="1">
      <c r="A805" s="13"/>
      <c r="B805" s="237"/>
      <c r="C805" s="238"/>
      <c r="D805" s="232" t="s">
        <v>172</v>
      </c>
      <c r="E805" s="239" t="s">
        <v>1</v>
      </c>
      <c r="F805" s="240" t="s">
        <v>941</v>
      </c>
      <c r="G805" s="238"/>
      <c r="H805" s="239" t="s">
        <v>1</v>
      </c>
      <c r="I805" s="241"/>
      <c r="J805" s="238"/>
      <c r="K805" s="238"/>
      <c r="L805" s="242"/>
      <c r="M805" s="243"/>
      <c r="N805" s="244"/>
      <c r="O805" s="244"/>
      <c r="P805" s="244"/>
      <c r="Q805" s="244"/>
      <c r="R805" s="244"/>
      <c r="S805" s="244"/>
      <c r="T805" s="245"/>
      <c r="U805" s="13"/>
      <c r="V805" s="13"/>
      <c r="W805" s="13"/>
      <c r="X805" s="13"/>
      <c r="Y805" s="13"/>
      <c r="Z805" s="13"/>
      <c r="AA805" s="13"/>
      <c r="AB805" s="13"/>
      <c r="AC805" s="13"/>
      <c r="AD805" s="13"/>
      <c r="AE805" s="13"/>
      <c r="AT805" s="246" t="s">
        <v>172</v>
      </c>
      <c r="AU805" s="246" t="s">
        <v>83</v>
      </c>
      <c r="AV805" s="13" t="s">
        <v>81</v>
      </c>
      <c r="AW805" s="13" t="s">
        <v>30</v>
      </c>
      <c r="AX805" s="13" t="s">
        <v>73</v>
      </c>
      <c r="AY805" s="246" t="s">
        <v>160</v>
      </c>
    </row>
    <row r="806" s="13" customFormat="1">
      <c r="A806" s="13"/>
      <c r="B806" s="237"/>
      <c r="C806" s="238"/>
      <c r="D806" s="232" t="s">
        <v>172</v>
      </c>
      <c r="E806" s="239" t="s">
        <v>1</v>
      </c>
      <c r="F806" s="240" t="s">
        <v>942</v>
      </c>
      <c r="G806" s="238"/>
      <c r="H806" s="239" t="s">
        <v>1</v>
      </c>
      <c r="I806" s="241"/>
      <c r="J806" s="238"/>
      <c r="K806" s="238"/>
      <c r="L806" s="242"/>
      <c r="M806" s="243"/>
      <c r="N806" s="244"/>
      <c r="O806" s="244"/>
      <c r="P806" s="244"/>
      <c r="Q806" s="244"/>
      <c r="R806" s="244"/>
      <c r="S806" s="244"/>
      <c r="T806" s="245"/>
      <c r="U806" s="13"/>
      <c r="V806" s="13"/>
      <c r="W806" s="13"/>
      <c r="X806" s="13"/>
      <c r="Y806" s="13"/>
      <c r="Z806" s="13"/>
      <c r="AA806" s="13"/>
      <c r="AB806" s="13"/>
      <c r="AC806" s="13"/>
      <c r="AD806" s="13"/>
      <c r="AE806" s="13"/>
      <c r="AT806" s="246" t="s">
        <v>172</v>
      </c>
      <c r="AU806" s="246" t="s">
        <v>83</v>
      </c>
      <c r="AV806" s="13" t="s">
        <v>81</v>
      </c>
      <c r="AW806" s="13" t="s">
        <v>30</v>
      </c>
      <c r="AX806" s="13" t="s">
        <v>73</v>
      </c>
      <c r="AY806" s="246" t="s">
        <v>160</v>
      </c>
    </row>
    <row r="807" s="14" customFormat="1">
      <c r="A807" s="14"/>
      <c r="B807" s="247"/>
      <c r="C807" s="248"/>
      <c r="D807" s="232" t="s">
        <v>172</v>
      </c>
      <c r="E807" s="249" t="s">
        <v>1</v>
      </c>
      <c r="F807" s="250" t="s">
        <v>943</v>
      </c>
      <c r="G807" s="248"/>
      <c r="H807" s="251">
        <v>60</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172</v>
      </c>
      <c r="AU807" s="257" t="s">
        <v>83</v>
      </c>
      <c r="AV807" s="14" t="s">
        <v>83</v>
      </c>
      <c r="AW807" s="14" t="s">
        <v>30</v>
      </c>
      <c r="AX807" s="14" t="s">
        <v>73</v>
      </c>
      <c r="AY807" s="257" t="s">
        <v>160</v>
      </c>
    </row>
    <row r="808" s="14" customFormat="1">
      <c r="A808" s="14"/>
      <c r="B808" s="247"/>
      <c r="C808" s="248"/>
      <c r="D808" s="232" t="s">
        <v>172</v>
      </c>
      <c r="E808" s="249" t="s">
        <v>1</v>
      </c>
      <c r="F808" s="250" t="s">
        <v>944</v>
      </c>
      <c r="G808" s="248"/>
      <c r="H808" s="251">
        <v>60</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172</v>
      </c>
      <c r="AU808" s="257" t="s">
        <v>83</v>
      </c>
      <c r="AV808" s="14" t="s">
        <v>83</v>
      </c>
      <c r="AW808" s="14" t="s">
        <v>30</v>
      </c>
      <c r="AX808" s="14" t="s">
        <v>73</v>
      </c>
      <c r="AY808" s="257" t="s">
        <v>160</v>
      </c>
    </row>
    <row r="809" s="16" customFormat="1">
      <c r="A809" s="16"/>
      <c r="B809" s="269"/>
      <c r="C809" s="270"/>
      <c r="D809" s="232" t="s">
        <v>172</v>
      </c>
      <c r="E809" s="271" t="s">
        <v>1</v>
      </c>
      <c r="F809" s="272" t="s">
        <v>182</v>
      </c>
      <c r="G809" s="270"/>
      <c r="H809" s="273">
        <v>120</v>
      </c>
      <c r="I809" s="274"/>
      <c r="J809" s="270"/>
      <c r="K809" s="270"/>
      <c r="L809" s="275"/>
      <c r="M809" s="276"/>
      <c r="N809" s="277"/>
      <c r="O809" s="277"/>
      <c r="P809" s="277"/>
      <c r="Q809" s="277"/>
      <c r="R809" s="277"/>
      <c r="S809" s="277"/>
      <c r="T809" s="278"/>
      <c r="U809" s="16"/>
      <c r="V809" s="16"/>
      <c r="W809" s="16"/>
      <c r="X809" s="16"/>
      <c r="Y809" s="16"/>
      <c r="Z809" s="16"/>
      <c r="AA809" s="16"/>
      <c r="AB809" s="16"/>
      <c r="AC809" s="16"/>
      <c r="AD809" s="16"/>
      <c r="AE809" s="16"/>
      <c r="AT809" s="279" t="s">
        <v>172</v>
      </c>
      <c r="AU809" s="279" t="s">
        <v>83</v>
      </c>
      <c r="AV809" s="16" t="s">
        <v>168</v>
      </c>
      <c r="AW809" s="16" t="s">
        <v>30</v>
      </c>
      <c r="AX809" s="16" t="s">
        <v>81</v>
      </c>
      <c r="AY809" s="279" t="s">
        <v>160</v>
      </c>
    </row>
    <row r="810" s="2" customFormat="1" ht="24.15" customHeight="1">
      <c r="A810" s="39"/>
      <c r="B810" s="40"/>
      <c r="C810" s="281" t="s">
        <v>945</v>
      </c>
      <c r="D810" s="281" t="s">
        <v>832</v>
      </c>
      <c r="E810" s="282" t="s">
        <v>946</v>
      </c>
      <c r="F810" s="283" t="s">
        <v>947</v>
      </c>
      <c r="G810" s="284" t="s">
        <v>166</v>
      </c>
      <c r="H810" s="285">
        <v>623.33199999999999</v>
      </c>
      <c r="I810" s="286"/>
      <c r="J810" s="287">
        <f>ROUND(I810*H810,2)</f>
        <v>0</v>
      </c>
      <c r="K810" s="283" t="s">
        <v>1</v>
      </c>
      <c r="L810" s="288"/>
      <c r="M810" s="289" t="s">
        <v>1</v>
      </c>
      <c r="N810" s="290" t="s">
        <v>38</v>
      </c>
      <c r="O810" s="92"/>
      <c r="P810" s="228">
        <f>O810*H810</f>
        <v>0</v>
      </c>
      <c r="Q810" s="228">
        <v>0.0050000000000000001</v>
      </c>
      <c r="R810" s="228">
        <f>Q810*H810</f>
        <v>3.11666</v>
      </c>
      <c r="S810" s="228">
        <v>0</v>
      </c>
      <c r="T810" s="229">
        <f>S810*H810</f>
        <v>0</v>
      </c>
      <c r="U810" s="39"/>
      <c r="V810" s="39"/>
      <c r="W810" s="39"/>
      <c r="X810" s="39"/>
      <c r="Y810" s="39"/>
      <c r="Z810" s="39"/>
      <c r="AA810" s="39"/>
      <c r="AB810" s="39"/>
      <c r="AC810" s="39"/>
      <c r="AD810" s="39"/>
      <c r="AE810" s="39"/>
      <c r="AR810" s="230" t="s">
        <v>399</v>
      </c>
      <c r="AT810" s="230" t="s">
        <v>832</v>
      </c>
      <c r="AU810" s="230" t="s">
        <v>83</v>
      </c>
      <c r="AY810" s="18" t="s">
        <v>160</v>
      </c>
      <c r="BE810" s="231">
        <f>IF(N810="základní",J810,0)</f>
        <v>0</v>
      </c>
      <c r="BF810" s="231">
        <f>IF(N810="snížená",J810,0)</f>
        <v>0</v>
      </c>
      <c r="BG810" s="231">
        <f>IF(N810="zákl. přenesená",J810,0)</f>
        <v>0</v>
      </c>
      <c r="BH810" s="231">
        <f>IF(N810="sníž. přenesená",J810,0)</f>
        <v>0</v>
      </c>
      <c r="BI810" s="231">
        <f>IF(N810="nulová",J810,0)</f>
        <v>0</v>
      </c>
      <c r="BJ810" s="18" t="s">
        <v>81</v>
      </c>
      <c r="BK810" s="231">
        <f>ROUND(I810*H810,2)</f>
        <v>0</v>
      </c>
      <c r="BL810" s="18" t="s">
        <v>251</v>
      </c>
      <c r="BM810" s="230" t="s">
        <v>948</v>
      </c>
    </row>
    <row r="811" s="2" customFormat="1">
      <c r="A811" s="39"/>
      <c r="B811" s="40"/>
      <c r="C811" s="41"/>
      <c r="D811" s="232" t="s">
        <v>170</v>
      </c>
      <c r="E811" s="41"/>
      <c r="F811" s="233" t="s">
        <v>947</v>
      </c>
      <c r="G811" s="41"/>
      <c r="H811" s="41"/>
      <c r="I811" s="234"/>
      <c r="J811" s="41"/>
      <c r="K811" s="41"/>
      <c r="L811" s="45"/>
      <c r="M811" s="235"/>
      <c r="N811" s="236"/>
      <c r="O811" s="92"/>
      <c r="P811" s="92"/>
      <c r="Q811" s="92"/>
      <c r="R811" s="92"/>
      <c r="S811" s="92"/>
      <c r="T811" s="93"/>
      <c r="U811" s="39"/>
      <c r="V811" s="39"/>
      <c r="W811" s="39"/>
      <c r="X811" s="39"/>
      <c r="Y811" s="39"/>
      <c r="Z811" s="39"/>
      <c r="AA811" s="39"/>
      <c r="AB811" s="39"/>
      <c r="AC811" s="39"/>
      <c r="AD811" s="39"/>
      <c r="AE811" s="39"/>
      <c r="AT811" s="18" t="s">
        <v>170</v>
      </c>
      <c r="AU811" s="18" t="s">
        <v>83</v>
      </c>
    </row>
    <row r="812" s="13" customFormat="1">
      <c r="A812" s="13"/>
      <c r="B812" s="237"/>
      <c r="C812" s="238"/>
      <c r="D812" s="232" t="s">
        <v>172</v>
      </c>
      <c r="E812" s="239" t="s">
        <v>1</v>
      </c>
      <c r="F812" s="240" t="s">
        <v>934</v>
      </c>
      <c r="G812" s="238"/>
      <c r="H812" s="239" t="s">
        <v>1</v>
      </c>
      <c r="I812" s="241"/>
      <c r="J812" s="238"/>
      <c r="K812" s="238"/>
      <c r="L812" s="242"/>
      <c r="M812" s="243"/>
      <c r="N812" s="244"/>
      <c r="O812" s="244"/>
      <c r="P812" s="244"/>
      <c r="Q812" s="244"/>
      <c r="R812" s="244"/>
      <c r="S812" s="244"/>
      <c r="T812" s="245"/>
      <c r="U812" s="13"/>
      <c r="V812" s="13"/>
      <c r="W812" s="13"/>
      <c r="X812" s="13"/>
      <c r="Y812" s="13"/>
      <c r="Z812" s="13"/>
      <c r="AA812" s="13"/>
      <c r="AB812" s="13"/>
      <c r="AC812" s="13"/>
      <c r="AD812" s="13"/>
      <c r="AE812" s="13"/>
      <c r="AT812" s="246" t="s">
        <v>172</v>
      </c>
      <c r="AU812" s="246" t="s">
        <v>83</v>
      </c>
      <c r="AV812" s="13" t="s">
        <v>81</v>
      </c>
      <c r="AW812" s="13" t="s">
        <v>30</v>
      </c>
      <c r="AX812" s="13" t="s">
        <v>73</v>
      </c>
      <c r="AY812" s="246" t="s">
        <v>160</v>
      </c>
    </row>
    <row r="813" s="14" customFormat="1">
      <c r="A813" s="14"/>
      <c r="B813" s="247"/>
      <c r="C813" s="248"/>
      <c r="D813" s="232" t="s">
        <v>172</v>
      </c>
      <c r="E813" s="249" t="s">
        <v>1</v>
      </c>
      <c r="F813" s="250" t="s">
        <v>935</v>
      </c>
      <c r="G813" s="248"/>
      <c r="H813" s="251">
        <v>551.11000000000001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172</v>
      </c>
      <c r="AU813" s="257" t="s">
        <v>83</v>
      </c>
      <c r="AV813" s="14" t="s">
        <v>83</v>
      </c>
      <c r="AW813" s="14" t="s">
        <v>30</v>
      </c>
      <c r="AX813" s="14" t="s">
        <v>73</v>
      </c>
      <c r="AY813" s="257" t="s">
        <v>160</v>
      </c>
    </row>
    <row r="814" s="13" customFormat="1">
      <c r="A814" s="13"/>
      <c r="B814" s="237"/>
      <c r="C814" s="238"/>
      <c r="D814" s="232" t="s">
        <v>172</v>
      </c>
      <c r="E814" s="239" t="s">
        <v>1</v>
      </c>
      <c r="F814" s="240" t="s">
        <v>941</v>
      </c>
      <c r="G814" s="238"/>
      <c r="H814" s="239" t="s">
        <v>1</v>
      </c>
      <c r="I814" s="241"/>
      <c r="J814" s="238"/>
      <c r="K814" s="238"/>
      <c r="L814" s="242"/>
      <c r="M814" s="243"/>
      <c r="N814" s="244"/>
      <c r="O814" s="244"/>
      <c r="P814" s="244"/>
      <c r="Q814" s="244"/>
      <c r="R814" s="244"/>
      <c r="S814" s="244"/>
      <c r="T814" s="245"/>
      <c r="U814" s="13"/>
      <c r="V814" s="13"/>
      <c r="W814" s="13"/>
      <c r="X814" s="13"/>
      <c r="Y814" s="13"/>
      <c r="Z814" s="13"/>
      <c r="AA814" s="13"/>
      <c r="AB814" s="13"/>
      <c r="AC814" s="13"/>
      <c r="AD814" s="13"/>
      <c r="AE814" s="13"/>
      <c r="AT814" s="246" t="s">
        <v>172</v>
      </c>
      <c r="AU814" s="246" t="s">
        <v>83</v>
      </c>
      <c r="AV814" s="13" t="s">
        <v>81</v>
      </c>
      <c r="AW814" s="13" t="s">
        <v>30</v>
      </c>
      <c r="AX814" s="13" t="s">
        <v>73</v>
      </c>
      <c r="AY814" s="246" t="s">
        <v>160</v>
      </c>
    </row>
    <row r="815" s="13" customFormat="1">
      <c r="A815" s="13"/>
      <c r="B815" s="237"/>
      <c r="C815" s="238"/>
      <c r="D815" s="232" t="s">
        <v>172</v>
      </c>
      <c r="E815" s="239" t="s">
        <v>1</v>
      </c>
      <c r="F815" s="240" t="s">
        <v>942</v>
      </c>
      <c r="G815" s="238"/>
      <c r="H815" s="239" t="s">
        <v>1</v>
      </c>
      <c r="I815" s="241"/>
      <c r="J815" s="238"/>
      <c r="K815" s="238"/>
      <c r="L815" s="242"/>
      <c r="M815" s="243"/>
      <c r="N815" s="244"/>
      <c r="O815" s="244"/>
      <c r="P815" s="244"/>
      <c r="Q815" s="244"/>
      <c r="R815" s="244"/>
      <c r="S815" s="244"/>
      <c r="T815" s="245"/>
      <c r="U815" s="13"/>
      <c r="V815" s="13"/>
      <c r="W815" s="13"/>
      <c r="X815" s="13"/>
      <c r="Y815" s="13"/>
      <c r="Z815" s="13"/>
      <c r="AA815" s="13"/>
      <c r="AB815" s="13"/>
      <c r="AC815" s="13"/>
      <c r="AD815" s="13"/>
      <c r="AE815" s="13"/>
      <c r="AT815" s="246" t="s">
        <v>172</v>
      </c>
      <c r="AU815" s="246" t="s">
        <v>83</v>
      </c>
      <c r="AV815" s="13" t="s">
        <v>81</v>
      </c>
      <c r="AW815" s="13" t="s">
        <v>30</v>
      </c>
      <c r="AX815" s="13" t="s">
        <v>73</v>
      </c>
      <c r="AY815" s="246" t="s">
        <v>160</v>
      </c>
    </row>
    <row r="816" s="14" customFormat="1">
      <c r="A816" s="14"/>
      <c r="B816" s="247"/>
      <c r="C816" s="248"/>
      <c r="D816" s="232" t="s">
        <v>172</v>
      </c>
      <c r="E816" s="249" t="s">
        <v>1</v>
      </c>
      <c r="F816" s="250" t="s">
        <v>943</v>
      </c>
      <c r="G816" s="248"/>
      <c r="H816" s="251">
        <v>60</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172</v>
      </c>
      <c r="AU816" s="257" t="s">
        <v>83</v>
      </c>
      <c r="AV816" s="14" t="s">
        <v>83</v>
      </c>
      <c r="AW816" s="14" t="s">
        <v>30</v>
      </c>
      <c r="AX816" s="14" t="s">
        <v>73</v>
      </c>
      <c r="AY816" s="257" t="s">
        <v>160</v>
      </c>
    </row>
    <row r="817" s="16" customFormat="1">
      <c r="A817" s="16"/>
      <c r="B817" s="269"/>
      <c r="C817" s="270"/>
      <c r="D817" s="232" t="s">
        <v>172</v>
      </c>
      <c r="E817" s="271" t="s">
        <v>1</v>
      </c>
      <c r="F817" s="272" t="s">
        <v>182</v>
      </c>
      <c r="G817" s="270"/>
      <c r="H817" s="273">
        <v>611.11000000000001</v>
      </c>
      <c r="I817" s="274"/>
      <c r="J817" s="270"/>
      <c r="K817" s="270"/>
      <c r="L817" s="275"/>
      <c r="M817" s="276"/>
      <c r="N817" s="277"/>
      <c r="O817" s="277"/>
      <c r="P817" s="277"/>
      <c r="Q817" s="277"/>
      <c r="R817" s="277"/>
      <c r="S817" s="277"/>
      <c r="T817" s="278"/>
      <c r="U817" s="16"/>
      <c r="V817" s="16"/>
      <c r="W817" s="16"/>
      <c r="X817" s="16"/>
      <c r="Y817" s="16"/>
      <c r="Z817" s="16"/>
      <c r="AA817" s="16"/>
      <c r="AB817" s="16"/>
      <c r="AC817" s="16"/>
      <c r="AD817" s="16"/>
      <c r="AE817" s="16"/>
      <c r="AT817" s="279" t="s">
        <v>172</v>
      </c>
      <c r="AU817" s="279" t="s">
        <v>83</v>
      </c>
      <c r="AV817" s="16" t="s">
        <v>168</v>
      </c>
      <c r="AW817" s="16" t="s">
        <v>30</v>
      </c>
      <c r="AX817" s="16" t="s">
        <v>81</v>
      </c>
      <c r="AY817" s="279" t="s">
        <v>160</v>
      </c>
    </row>
    <row r="818" s="14" customFormat="1">
      <c r="A818" s="14"/>
      <c r="B818" s="247"/>
      <c r="C818" s="248"/>
      <c r="D818" s="232" t="s">
        <v>172</v>
      </c>
      <c r="E818" s="248"/>
      <c r="F818" s="250" t="s">
        <v>949</v>
      </c>
      <c r="G818" s="248"/>
      <c r="H818" s="251">
        <v>623.33199999999999</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172</v>
      </c>
      <c r="AU818" s="257" t="s">
        <v>83</v>
      </c>
      <c r="AV818" s="14" t="s">
        <v>83</v>
      </c>
      <c r="AW818" s="14" t="s">
        <v>4</v>
      </c>
      <c r="AX818" s="14" t="s">
        <v>81</v>
      </c>
      <c r="AY818" s="257" t="s">
        <v>160</v>
      </c>
    </row>
    <row r="819" s="2" customFormat="1" ht="24.15" customHeight="1">
      <c r="A819" s="39"/>
      <c r="B819" s="40"/>
      <c r="C819" s="281" t="s">
        <v>950</v>
      </c>
      <c r="D819" s="281" t="s">
        <v>832</v>
      </c>
      <c r="E819" s="282" t="s">
        <v>951</v>
      </c>
      <c r="F819" s="283" t="s">
        <v>952</v>
      </c>
      <c r="G819" s="284" t="s">
        <v>166</v>
      </c>
      <c r="H819" s="285">
        <v>623.33199999999999</v>
      </c>
      <c r="I819" s="286"/>
      <c r="J819" s="287">
        <f>ROUND(I819*H819,2)</f>
        <v>0</v>
      </c>
      <c r="K819" s="283" t="s">
        <v>1</v>
      </c>
      <c r="L819" s="288"/>
      <c r="M819" s="289" t="s">
        <v>1</v>
      </c>
      <c r="N819" s="290" t="s">
        <v>38</v>
      </c>
      <c r="O819" s="92"/>
      <c r="P819" s="228">
        <f>O819*H819</f>
        <v>0</v>
      </c>
      <c r="Q819" s="228">
        <v>0.0050000000000000001</v>
      </c>
      <c r="R819" s="228">
        <f>Q819*H819</f>
        <v>3.11666</v>
      </c>
      <c r="S819" s="228">
        <v>0</v>
      </c>
      <c r="T819" s="229">
        <f>S819*H819</f>
        <v>0</v>
      </c>
      <c r="U819" s="39"/>
      <c r="V819" s="39"/>
      <c r="W819" s="39"/>
      <c r="X819" s="39"/>
      <c r="Y819" s="39"/>
      <c r="Z819" s="39"/>
      <c r="AA819" s="39"/>
      <c r="AB819" s="39"/>
      <c r="AC819" s="39"/>
      <c r="AD819" s="39"/>
      <c r="AE819" s="39"/>
      <c r="AR819" s="230" t="s">
        <v>399</v>
      </c>
      <c r="AT819" s="230" t="s">
        <v>832</v>
      </c>
      <c r="AU819" s="230" t="s">
        <v>83</v>
      </c>
      <c r="AY819" s="18" t="s">
        <v>160</v>
      </c>
      <c r="BE819" s="231">
        <f>IF(N819="základní",J819,0)</f>
        <v>0</v>
      </c>
      <c r="BF819" s="231">
        <f>IF(N819="snížená",J819,0)</f>
        <v>0</v>
      </c>
      <c r="BG819" s="231">
        <f>IF(N819="zákl. přenesená",J819,0)</f>
        <v>0</v>
      </c>
      <c r="BH819" s="231">
        <f>IF(N819="sníž. přenesená",J819,0)</f>
        <v>0</v>
      </c>
      <c r="BI819" s="231">
        <f>IF(N819="nulová",J819,0)</f>
        <v>0</v>
      </c>
      <c r="BJ819" s="18" t="s">
        <v>81</v>
      </c>
      <c r="BK819" s="231">
        <f>ROUND(I819*H819,2)</f>
        <v>0</v>
      </c>
      <c r="BL819" s="18" t="s">
        <v>251</v>
      </c>
      <c r="BM819" s="230" t="s">
        <v>953</v>
      </c>
    </row>
    <row r="820" s="2" customFormat="1">
      <c r="A820" s="39"/>
      <c r="B820" s="40"/>
      <c r="C820" s="41"/>
      <c r="D820" s="232" t="s">
        <v>170</v>
      </c>
      <c r="E820" s="41"/>
      <c r="F820" s="233" t="s">
        <v>952</v>
      </c>
      <c r="G820" s="41"/>
      <c r="H820" s="41"/>
      <c r="I820" s="234"/>
      <c r="J820" s="41"/>
      <c r="K820" s="41"/>
      <c r="L820" s="45"/>
      <c r="M820" s="235"/>
      <c r="N820" s="236"/>
      <c r="O820" s="92"/>
      <c r="P820" s="92"/>
      <c r="Q820" s="92"/>
      <c r="R820" s="92"/>
      <c r="S820" s="92"/>
      <c r="T820" s="93"/>
      <c r="U820" s="39"/>
      <c r="V820" s="39"/>
      <c r="W820" s="39"/>
      <c r="X820" s="39"/>
      <c r="Y820" s="39"/>
      <c r="Z820" s="39"/>
      <c r="AA820" s="39"/>
      <c r="AB820" s="39"/>
      <c r="AC820" s="39"/>
      <c r="AD820" s="39"/>
      <c r="AE820" s="39"/>
      <c r="AT820" s="18" t="s">
        <v>170</v>
      </c>
      <c r="AU820" s="18" t="s">
        <v>83</v>
      </c>
    </row>
    <row r="821" s="13" customFormat="1">
      <c r="A821" s="13"/>
      <c r="B821" s="237"/>
      <c r="C821" s="238"/>
      <c r="D821" s="232" t="s">
        <v>172</v>
      </c>
      <c r="E821" s="239" t="s">
        <v>1</v>
      </c>
      <c r="F821" s="240" t="s">
        <v>934</v>
      </c>
      <c r="G821" s="238"/>
      <c r="H821" s="239" t="s">
        <v>1</v>
      </c>
      <c r="I821" s="241"/>
      <c r="J821" s="238"/>
      <c r="K821" s="238"/>
      <c r="L821" s="242"/>
      <c r="M821" s="243"/>
      <c r="N821" s="244"/>
      <c r="O821" s="244"/>
      <c r="P821" s="244"/>
      <c r="Q821" s="244"/>
      <c r="R821" s="244"/>
      <c r="S821" s="244"/>
      <c r="T821" s="245"/>
      <c r="U821" s="13"/>
      <c r="V821" s="13"/>
      <c r="W821" s="13"/>
      <c r="X821" s="13"/>
      <c r="Y821" s="13"/>
      <c r="Z821" s="13"/>
      <c r="AA821" s="13"/>
      <c r="AB821" s="13"/>
      <c r="AC821" s="13"/>
      <c r="AD821" s="13"/>
      <c r="AE821" s="13"/>
      <c r="AT821" s="246" t="s">
        <v>172</v>
      </c>
      <c r="AU821" s="246" t="s">
        <v>83</v>
      </c>
      <c r="AV821" s="13" t="s">
        <v>81</v>
      </c>
      <c r="AW821" s="13" t="s">
        <v>30</v>
      </c>
      <c r="AX821" s="13" t="s">
        <v>73</v>
      </c>
      <c r="AY821" s="246" t="s">
        <v>160</v>
      </c>
    </row>
    <row r="822" s="14" customFormat="1">
      <c r="A822" s="14"/>
      <c r="B822" s="247"/>
      <c r="C822" s="248"/>
      <c r="D822" s="232" t="s">
        <v>172</v>
      </c>
      <c r="E822" s="249" t="s">
        <v>1</v>
      </c>
      <c r="F822" s="250" t="s">
        <v>935</v>
      </c>
      <c r="G822" s="248"/>
      <c r="H822" s="251">
        <v>551.11000000000001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172</v>
      </c>
      <c r="AU822" s="257" t="s">
        <v>83</v>
      </c>
      <c r="AV822" s="14" t="s">
        <v>83</v>
      </c>
      <c r="AW822" s="14" t="s">
        <v>30</v>
      </c>
      <c r="AX822" s="14" t="s">
        <v>73</v>
      </c>
      <c r="AY822" s="257" t="s">
        <v>160</v>
      </c>
    </row>
    <row r="823" s="13" customFormat="1">
      <c r="A823" s="13"/>
      <c r="B823" s="237"/>
      <c r="C823" s="238"/>
      <c r="D823" s="232" t="s">
        <v>172</v>
      </c>
      <c r="E823" s="239" t="s">
        <v>1</v>
      </c>
      <c r="F823" s="240" t="s">
        <v>941</v>
      </c>
      <c r="G823" s="238"/>
      <c r="H823" s="239" t="s">
        <v>1</v>
      </c>
      <c r="I823" s="241"/>
      <c r="J823" s="238"/>
      <c r="K823" s="238"/>
      <c r="L823" s="242"/>
      <c r="M823" s="243"/>
      <c r="N823" s="244"/>
      <c r="O823" s="244"/>
      <c r="P823" s="244"/>
      <c r="Q823" s="244"/>
      <c r="R823" s="244"/>
      <c r="S823" s="244"/>
      <c r="T823" s="245"/>
      <c r="U823" s="13"/>
      <c r="V823" s="13"/>
      <c r="W823" s="13"/>
      <c r="X823" s="13"/>
      <c r="Y823" s="13"/>
      <c r="Z823" s="13"/>
      <c r="AA823" s="13"/>
      <c r="AB823" s="13"/>
      <c r="AC823" s="13"/>
      <c r="AD823" s="13"/>
      <c r="AE823" s="13"/>
      <c r="AT823" s="246" t="s">
        <v>172</v>
      </c>
      <c r="AU823" s="246" t="s">
        <v>83</v>
      </c>
      <c r="AV823" s="13" t="s">
        <v>81</v>
      </c>
      <c r="AW823" s="13" t="s">
        <v>30</v>
      </c>
      <c r="AX823" s="13" t="s">
        <v>73</v>
      </c>
      <c r="AY823" s="246" t="s">
        <v>160</v>
      </c>
    </row>
    <row r="824" s="13" customFormat="1">
      <c r="A824" s="13"/>
      <c r="B824" s="237"/>
      <c r="C824" s="238"/>
      <c r="D824" s="232" t="s">
        <v>172</v>
      </c>
      <c r="E824" s="239" t="s">
        <v>1</v>
      </c>
      <c r="F824" s="240" t="s">
        <v>942</v>
      </c>
      <c r="G824" s="238"/>
      <c r="H824" s="239" t="s">
        <v>1</v>
      </c>
      <c r="I824" s="241"/>
      <c r="J824" s="238"/>
      <c r="K824" s="238"/>
      <c r="L824" s="242"/>
      <c r="M824" s="243"/>
      <c r="N824" s="244"/>
      <c r="O824" s="244"/>
      <c r="P824" s="244"/>
      <c r="Q824" s="244"/>
      <c r="R824" s="244"/>
      <c r="S824" s="244"/>
      <c r="T824" s="245"/>
      <c r="U824" s="13"/>
      <c r="V824" s="13"/>
      <c r="W824" s="13"/>
      <c r="X824" s="13"/>
      <c r="Y824" s="13"/>
      <c r="Z824" s="13"/>
      <c r="AA824" s="13"/>
      <c r="AB824" s="13"/>
      <c r="AC824" s="13"/>
      <c r="AD824" s="13"/>
      <c r="AE824" s="13"/>
      <c r="AT824" s="246" t="s">
        <v>172</v>
      </c>
      <c r="AU824" s="246" t="s">
        <v>83</v>
      </c>
      <c r="AV824" s="13" t="s">
        <v>81</v>
      </c>
      <c r="AW824" s="13" t="s">
        <v>30</v>
      </c>
      <c r="AX824" s="13" t="s">
        <v>73</v>
      </c>
      <c r="AY824" s="246" t="s">
        <v>160</v>
      </c>
    </row>
    <row r="825" s="14" customFormat="1">
      <c r="A825" s="14"/>
      <c r="B825" s="247"/>
      <c r="C825" s="248"/>
      <c r="D825" s="232" t="s">
        <v>172</v>
      </c>
      <c r="E825" s="249" t="s">
        <v>1</v>
      </c>
      <c r="F825" s="250" t="s">
        <v>943</v>
      </c>
      <c r="G825" s="248"/>
      <c r="H825" s="251">
        <v>60</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172</v>
      </c>
      <c r="AU825" s="257" t="s">
        <v>83</v>
      </c>
      <c r="AV825" s="14" t="s">
        <v>83</v>
      </c>
      <c r="AW825" s="14" t="s">
        <v>30</v>
      </c>
      <c r="AX825" s="14" t="s">
        <v>73</v>
      </c>
      <c r="AY825" s="257" t="s">
        <v>160</v>
      </c>
    </row>
    <row r="826" s="16" customFormat="1">
      <c r="A826" s="16"/>
      <c r="B826" s="269"/>
      <c r="C826" s="270"/>
      <c r="D826" s="232" t="s">
        <v>172</v>
      </c>
      <c r="E826" s="271" t="s">
        <v>1</v>
      </c>
      <c r="F826" s="272" t="s">
        <v>182</v>
      </c>
      <c r="G826" s="270"/>
      <c r="H826" s="273">
        <v>611.11000000000001</v>
      </c>
      <c r="I826" s="274"/>
      <c r="J826" s="270"/>
      <c r="K826" s="270"/>
      <c r="L826" s="275"/>
      <c r="M826" s="276"/>
      <c r="N826" s="277"/>
      <c r="O826" s="277"/>
      <c r="P826" s="277"/>
      <c r="Q826" s="277"/>
      <c r="R826" s="277"/>
      <c r="S826" s="277"/>
      <c r="T826" s="278"/>
      <c r="U826" s="16"/>
      <c r="V826" s="16"/>
      <c r="W826" s="16"/>
      <c r="X826" s="16"/>
      <c r="Y826" s="16"/>
      <c r="Z826" s="16"/>
      <c r="AA826" s="16"/>
      <c r="AB826" s="16"/>
      <c r="AC826" s="16"/>
      <c r="AD826" s="16"/>
      <c r="AE826" s="16"/>
      <c r="AT826" s="279" t="s">
        <v>172</v>
      </c>
      <c r="AU826" s="279" t="s">
        <v>83</v>
      </c>
      <c r="AV826" s="16" t="s">
        <v>168</v>
      </c>
      <c r="AW826" s="16" t="s">
        <v>30</v>
      </c>
      <c r="AX826" s="16" t="s">
        <v>81</v>
      </c>
      <c r="AY826" s="279" t="s">
        <v>160</v>
      </c>
    </row>
    <row r="827" s="14" customFormat="1">
      <c r="A827" s="14"/>
      <c r="B827" s="247"/>
      <c r="C827" s="248"/>
      <c r="D827" s="232" t="s">
        <v>172</v>
      </c>
      <c r="E827" s="248"/>
      <c r="F827" s="250" t="s">
        <v>949</v>
      </c>
      <c r="G827" s="248"/>
      <c r="H827" s="251">
        <v>623.33199999999999</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172</v>
      </c>
      <c r="AU827" s="257" t="s">
        <v>83</v>
      </c>
      <c r="AV827" s="14" t="s">
        <v>83</v>
      </c>
      <c r="AW827" s="14" t="s">
        <v>4</v>
      </c>
      <c r="AX827" s="14" t="s">
        <v>81</v>
      </c>
      <c r="AY827" s="257" t="s">
        <v>160</v>
      </c>
    </row>
    <row r="828" s="2" customFormat="1" ht="24.15" customHeight="1">
      <c r="A828" s="39"/>
      <c r="B828" s="40"/>
      <c r="C828" s="219" t="s">
        <v>954</v>
      </c>
      <c r="D828" s="219" t="s">
        <v>163</v>
      </c>
      <c r="E828" s="220" t="s">
        <v>955</v>
      </c>
      <c r="F828" s="221" t="s">
        <v>956</v>
      </c>
      <c r="G828" s="222" t="s">
        <v>166</v>
      </c>
      <c r="H828" s="223">
        <v>773.71000000000004</v>
      </c>
      <c r="I828" s="224"/>
      <c r="J828" s="225">
        <f>ROUND(I828*H828,2)</f>
        <v>0</v>
      </c>
      <c r="K828" s="221" t="s">
        <v>167</v>
      </c>
      <c r="L828" s="45"/>
      <c r="M828" s="226" t="s">
        <v>1</v>
      </c>
      <c r="N828" s="227" t="s">
        <v>38</v>
      </c>
      <c r="O828" s="92"/>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251</v>
      </c>
      <c r="AT828" s="230" t="s">
        <v>163</v>
      </c>
      <c r="AU828" s="230" t="s">
        <v>83</v>
      </c>
      <c r="AY828" s="18" t="s">
        <v>160</v>
      </c>
      <c r="BE828" s="231">
        <f>IF(N828="základní",J828,0)</f>
        <v>0</v>
      </c>
      <c r="BF828" s="231">
        <f>IF(N828="snížená",J828,0)</f>
        <v>0</v>
      </c>
      <c r="BG828" s="231">
        <f>IF(N828="zákl. přenesená",J828,0)</f>
        <v>0</v>
      </c>
      <c r="BH828" s="231">
        <f>IF(N828="sníž. přenesená",J828,0)</f>
        <v>0</v>
      </c>
      <c r="BI828" s="231">
        <f>IF(N828="nulová",J828,0)</f>
        <v>0</v>
      </c>
      <c r="BJ828" s="18" t="s">
        <v>81</v>
      </c>
      <c r="BK828" s="231">
        <f>ROUND(I828*H828,2)</f>
        <v>0</v>
      </c>
      <c r="BL828" s="18" t="s">
        <v>251</v>
      </c>
      <c r="BM828" s="230" t="s">
        <v>957</v>
      </c>
    </row>
    <row r="829" s="2" customFormat="1">
      <c r="A829" s="39"/>
      <c r="B829" s="40"/>
      <c r="C829" s="41"/>
      <c r="D829" s="232" t="s">
        <v>170</v>
      </c>
      <c r="E829" s="41"/>
      <c r="F829" s="233" t="s">
        <v>958</v>
      </c>
      <c r="G829" s="41"/>
      <c r="H829" s="41"/>
      <c r="I829" s="234"/>
      <c r="J829" s="41"/>
      <c r="K829" s="41"/>
      <c r="L829" s="45"/>
      <c r="M829" s="235"/>
      <c r="N829" s="236"/>
      <c r="O829" s="92"/>
      <c r="P829" s="92"/>
      <c r="Q829" s="92"/>
      <c r="R829" s="92"/>
      <c r="S829" s="92"/>
      <c r="T829" s="93"/>
      <c r="U829" s="39"/>
      <c r="V829" s="39"/>
      <c r="W829" s="39"/>
      <c r="X829" s="39"/>
      <c r="Y829" s="39"/>
      <c r="Z829" s="39"/>
      <c r="AA829" s="39"/>
      <c r="AB829" s="39"/>
      <c r="AC829" s="39"/>
      <c r="AD829" s="39"/>
      <c r="AE829" s="39"/>
      <c r="AT829" s="18" t="s">
        <v>170</v>
      </c>
      <c r="AU829" s="18" t="s">
        <v>83</v>
      </c>
    </row>
    <row r="830" s="13" customFormat="1">
      <c r="A830" s="13"/>
      <c r="B830" s="237"/>
      <c r="C830" s="238"/>
      <c r="D830" s="232" t="s">
        <v>172</v>
      </c>
      <c r="E830" s="239" t="s">
        <v>1</v>
      </c>
      <c r="F830" s="240" t="s">
        <v>959</v>
      </c>
      <c r="G830" s="238"/>
      <c r="H830" s="239" t="s">
        <v>1</v>
      </c>
      <c r="I830" s="241"/>
      <c r="J830" s="238"/>
      <c r="K830" s="238"/>
      <c r="L830" s="242"/>
      <c r="M830" s="243"/>
      <c r="N830" s="244"/>
      <c r="O830" s="244"/>
      <c r="P830" s="244"/>
      <c r="Q830" s="244"/>
      <c r="R830" s="244"/>
      <c r="S830" s="244"/>
      <c r="T830" s="245"/>
      <c r="U830" s="13"/>
      <c r="V830" s="13"/>
      <c r="W830" s="13"/>
      <c r="X830" s="13"/>
      <c r="Y830" s="13"/>
      <c r="Z830" s="13"/>
      <c r="AA830" s="13"/>
      <c r="AB830" s="13"/>
      <c r="AC830" s="13"/>
      <c r="AD830" s="13"/>
      <c r="AE830" s="13"/>
      <c r="AT830" s="246" t="s">
        <v>172</v>
      </c>
      <c r="AU830" s="246" t="s">
        <v>83</v>
      </c>
      <c r="AV830" s="13" t="s">
        <v>81</v>
      </c>
      <c r="AW830" s="13" t="s">
        <v>30</v>
      </c>
      <c r="AX830" s="13" t="s">
        <v>73</v>
      </c>
      <c r="AY830" s="246" t="s">
        <v>160</v>
      </c>
    </row>
    <row r="831" s="14" customFormat="1">
      <c r="A831" s="14"/>
      <c r="B831" s="247"/>
      <c r="C831" s="248"/>
      <c r="D831" s="232" t="s">
        <v>172</v>
      </c>
      <c r="E831" s="249" t="s">
        <v>1</v>
      </c>
      <c r="F831" s="250" t="s">
        <v>960</v>
      </c>
      <c r="G831" s="248"/>
      <c r="H831" s="251">
        <v>397.37</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172</v>
      </c>
      <c r="AU831" s="257" t="s">
        <v>83</v>
      </c>
      <c r="AV831" s="14" t="s">
        <v>83</v>
      </c>
      <c r="AW831" s="14" t="s">
        <v>30</v>
      </c>
      <c r="AX831" s="14" t="s">
        <v>73</v>
      </c>
      <c r="AY831" s="257" t="s">
        <v>160</v>
      </c>
    </row>
    <row r="832" s="13" customFormat="1">
      <c r="A832" s="13"/>
      <c r="B832" s="237"/>
      <c r="C832" s="238"/>
      <c r="D832" s="232" t="s">
        <v>172</v>
      </c>
      <c r="E832" s="239" t="s">
        <v>1</v>
      </c>
      <c r="F832" s="240" t="s">
        <v>178</v>
      </c>
      <c r="G832" s="238"/>
      <c r="H832" s="239" t="s">
        <v>1</v>
      </c>
      <c r="I832" s="241"/>
      <c r="J832" s="238"/>
      <c r="K832" s="238"/>
      <c r="L832" s="242"/>
      <c r="M832" s="243"/>
      <c r="N832" s="244"/>
      <c r="O832" s="244"/>
      <c r="P832" s="244"/>
      <c r="Q832" s="244"/>
      <c r="R832" s="244"/>
      <c r="S832" s="244"/>
      <c r="T832" s="245"/>
      <c r="U832" s="13"/>
      <c r="V832" s="13"/>
      <c r="W832" s="13"/>
      <c r="X832" s="13"/>
      <c r="Y832" s="13"/>
      <c r="Z832" s="13"/>
      <c r="AA832" s="13"/>
      <c r="AB832" s="13"/>
      <c r="AC832" s="13"/>
      <c r="AD832" s="13"/>
      <c r="AE832" s="13"/>
      <c r="AT832" s="246" t="s">
        <v>172</v>
      </c>
      <c r="AU832" s="246" t="s">
        <v>83</v>
      </c>
      <c r="AV832" s="13" t="s">
        <v>81</v>
      </c>
      <c r="AW832" s="13" t="s">
        <v>30</v>
      </c>
      <c r="AX832" s="13" t="s">
        <v>73</v>
      </c>
      <c r="AY832" s="246" t="s">
        <v>160</v>
      </c>
    </row>
    <row r="833" s="14" customFormat="1">
      <c r="A833" s="14"/>
      <c r="B833" s="247"/>
      <c r="C833" s="248"/>
      <c r="D833" s="232" t="s">
        <v>172</v>
      </c>
      <c r="E833" s="249" t="s">
        <v>1</v>
      </c>
      <c r="F833" s="250" t="s">
        <v>961</v>
      </c>
      <c r="G833" s="248"/>
      <c r="H833" s="251">
        <v>376.33999999999998</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172</v>
      </c>
      <c r="AU833" s="257" t="s">
        <v>83</v>
      </c>
      <c r="AV833" s="14" t="s">
        <v>83</v>
      </c>
      <c r="AW833" s="14" t="s">
        <v>30</v>
      </c>
      <c r="AX833" s="14" t="s">
        <v>73</v>
      </c>
      <c r="AY833" s="257" t="s">
        <v>160</v>
      </c>
    </row>
    <row r="834" s="16" customFormat="1">
      <c r="A834" s="16"/>
      <c r="B834" s="269"/>
      <c r="C834" s="270"/>
      <c r="D834" s="232" t="s">
        <v>172</v>
      </c>
      <c r="E834" s="271" t="s">
        <v>1</v>
      </c>
      <c r="F834" s="272" t="s">
        <v>182</v>
      </c>
      <c r="G834" s="270"/>
      <c r="H834" s="273">
        <v>773.71000000000004</v>
      </c>
      <c r="I834" s="274"/>
      <c r="J834" s="270"/>
      <c r="K834" s="270"/>
      <c r="L834" s="275"/>
      <c r="M834" s="276"/>
      <c r="N834" s="277"/>
      <c r="O834" s="277"/>
      <c r="P834" s="277"/>
      <c r="Q834" s="277"/>
      <c r="R834" s="277"/>
      <c r="S834" s="277"/>
      <c r="T834" s="278"/>
      <c r="U834" s="16"/>
      <c r="V834" s="16"/>
      <c r="W834" s="16"/>
      <c r="X834" s="16"/>
      <c r="Y834" s="16"/>
      <c r="Z834" s="16"/>
      <c r="AA834" s="16"/>
      <c r="AB834" s="16"/>
      <c r="AC834" s="16"/>
      <c r="AD834" s="16"/>
      <c r="AE834" s="16"/>
      <c r="AT834" s="279" t="s">
        <v>172</v>
      </c>
      <c r="AU834" s="279" t="s">
        <v>83</v>
      </c>
      <c r="AV834" s="16" t="s">
        <v>168</v>
      </c>
      <c r="AW834" s="16" t="s">
        <v>30</v>
      </c>
      <c r="AX834" s="16" t="s">
        <v>81</v>
      </c>
      <c r="AY834" s="279" t="s">
        <v>160</v>
      </c>
    </row>
    <row r="835" s="2" customFormat="1" ht="24.15" customHeight="1">
      <c r="A835" s="39"/>
      <c r="B835" s="40"/>
      <c r="C835" s="281" t="s">
        <v>962</v>
      </c>
      <c r="D835" s="281" t="s">
        <v>832</v>
      </c>
      <c r="E835" s="282" t="s">
        <v>963</v>
      </c>
      <c r="F835" s="283" t="s">
        <v>964</v>
      </c>
      <c r="G835" s="284" t="s">
        <v>166</v>
      </c>
      <c r="H835" s="285">
        <v>812.39599999999996</v>
      </c>
      <c r="I835" s="286"/>
      <c r="J835" s="287">
        <f>ROUND(I835*H835,2)</f>
        <v>0</v>
      </c>
      <c r="K835" s="283" t="s">
        <v>835</v>
      </c>
      <c r="L835" s="288"/>
      <c r="M835" s="289" t="s">
        <v>1</v>
      </c>
      <c r="N835" s="290" t="s">
        <v>38</v>
      </c>
      <c r="O835" s="92"/>
      <c r="P835" s="228">
        <f>O835*H835</f>
        <v>0</v>
      </c>
      <c r="Q835" s="228">
        <v>0.0030000000000000001</v>
      </c>
      <c r="R835" s="228">
        <f>Q835*H835</f>
        <v>2.4371879999999999</v>
      </c>
      <c r="S835" s="228">
        <v>0</v>
      </c>
      <c r="T835" s="229">
        <f>S835*H835</f>
        <v>0</v>
      </c>
      <c r="U835" s="39"/>
      <c r="V835" s="39"/>
      <c r="W835" s="39"/>
      <c r="X835" s="39"/>
      <c r="Y835" s="39"/>
      <c r="Z835" s="39"/>
      <c r="AA835" s="39"/>
      <c r="AB835" s="39"/>
      <c r="AC835" s="39"/>
      <c r="AD835" s="39"/>
      <c r="AE835" s="39"/>
      <c r="AR835" s="230" t="s">
        <v>399</v>
      </c>
      <c r="AT835" s="230" t="s">
        <v>832</v>
      </c>
      <c r="AU835" s="230" t="s">
        <v>83</v>
      </c>
      <c r="AY835" s="18" t="s">
        <v>160</v>
      </c>
      <c r="BE835" s="231">
        <f>IF(N835="základní",J835,0)</f>
        <v>0</v>
      </c>
      <c r="BF835" s="231">
        <f>IF(N835="snížená",J835,0)</f>
        <v>0</v>
      </c>
      <c r="BG835" s="231">
        <f>IF(N835="zákl. přenesená",J835,0)</f>
        <v>0</v>
      </c>
      <c r="BH835" s="231">
        <f>IF(N835="sníž. přenesená",J835,0)</f>
        <v>0</v>
      </c>
      <c r="BI835" s="231">
        <f>IF(N835="nulová",J835,0)</f>
        <v>0</v>
      </c>
      <c r="BJ835" s="18" t="s">
        <v>81</v>
      </c>
      <c r="BK835" s="231">
        <f>ROUND(I835*H835,2)</f>
        <v>0</v>
      </c>
      <c r="BL835" s="18" t="s">
        <v>251</v>
      </c>
      <c r="BM835" s="230" t="s">
        <v>965</v>
      </c>
    </row>
    <row r="836" s="2" customFormat="1">
      <c r="A836" s="39"/>
      <c r="B836" s="40"/>
      <c r="C836" s="41"/>
      <c r="D836" s="232" t="s">
        <v>170</v>
      </c>
      <c r="E836" s="41"/>
      <c r="F836" s="233" t="s">
        <v>964</v>
      </c>
      <c r="G836" s="41"/>
      <c r="H836" s="41"/>
      <c r="I836" s="234"/>
      <c r="J836" s="41"/>
      <c r="K836" s="41"/>
      <c r="L836" s="45"/>
      <c r="M836" s="235"/>
      <c r="N836" s="236"/>
      <c r="O836" s="92"/>
      <c r="P836" s="92"/>
      <c r="Q836" s="92"/>
      <c r="R836" s="92"/>
      <c r="S836" s="92"/>
      <c r="T836" s="93"/>
      <c r="U836" s="39"/>
      <c r="V836" s="39"/>
      <c r="W836" s="39"/>
      <c r="X836" s="39"/>
      <c r="Y836" s="39"/>
      <c r="Z836" s="39"/>
      <c r="AA836" s="39"/>
      <c r="AB836" s="39"/>
      <c r="AC836" s="39"/>
      <c r="AD836" s="39"/>
      <c r="AE836" s="39"/>
      <c r="AT836" s="18" t="s">
        <v>170</v>
      </c>
      <c r="AU836" s="18" t="s">
        <v>83</v>
      </c>
    </row>
    <row r="837" s="14" customFormat="1">
      <c r="A837" s="14"/>
      <c r="B837" s="247"/>
      <c r="C837" s="248"/>
      <c r="D837" s="232" t="s">
        <v>172</v>
      </c>
      <c r="E837" s="248"/>
      <c r="F837" s="250" t="s">
        <v>966</v>
      </c>
      <c r="G837" s="248"/>
      <c r="H837" s="251">
        <v>812.39599999999996</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172</v>
      </c>
      <c r="AU837" s="257" t="s">
        <v>83</v>
      </c>
      <c r="AV837" s="14" t="s">
        <v>83</v>
      </c>
      <c r="AW837" s="14" t="s">
        <v>4</v>
      </c>
      <c r="AX837" s="14" t="s">
        <v>81</v>
      </c>
      <c r="AY837" s="257" t="s">
        <v>160</v>
      </c>
    </row>
    <row r="838" s="2" customFormat="1" ht="24.15" customHeight="1">
      <c r="A838" s="39"/>
      <c r="B838" s="40"/>
      <c r="C838" s="219" t="s">
        <v>967</v>
      </c>
      <c r="D838" s="219" t="s">
        <v>163</v>
      </c>
      <c r="E838" s="220" t="s">
        <v>968</v>
      </c>
      <c r="F838" s="221" t="s">
        <v>969</v>
      </c>
      <c r="G838" s="222" t="s">
        <v>236</v>
      </c>
      <c r="H838" s="223">
        <v>712.17999999999995</v>
      </c>
      <c r="I838" s="224"/>
      <c r="J838" s="225">
        <f>ROUND(I838*H838,2)</f>
        <v>0</v>
      </c>
      <c r="K838" s="221" t="s">
        <v>167</v>
      </c>
      <c r="L838" s="45"/>
      <c r="M838" s="226" t="s">
        <v>1</v>
      </c>
      <c r="N838" s="227" t="s">
        <v>38</v>
      </c>
      <c r="O838" s="92"/>
      <c r="P838" s="228">
        <f>O838*H838</f>
        <v>0</v>
      </c>
      <c r="Q838" s="228">
        <v>0</v>
      </c>
      <c r="R838" s="228">
        <f>Q838*H838</f>
        <v>0</v>
      </c>
      <c r="S838" s="228">
        <v>0</v>
      </c>
      <c r="T838" s="229">
        <f>S838*H838</f>
        <v>0</v>
      </c>
      <c r="U838" s="39"/>
      <c r="V838" s="39"/>
      <c r="W838" s="39"/>
      <c r="X838" s="39"/>
      <c r="Y838" s="39"/>
      <c r="Z838" s="39"/>
      <c r="AA838" s="39"/>
      <c r="AB838" s="39"/>
      <c r="AC838" s="39"/>
      <c r="AD838" s="39"/>
      <c r="AE838" s="39"/>
      <c r="AR838" s="230" t="s">
        <v>251</v>
      </c>
      <c r="AT838" s="230" t="s">
        <v>163</v>
      </c>
      <c r="AU838" s="230" t="s">
        <v>83</v>
      </c>
      <c r="AY838" s="18" t="s">
        <v>160</v>
      </c>
      <c r="BE838" s="231">
        <f>IF(N838="základní",J838,0)</f>
        <v>0</v>
      </c>
      <c r="BF838" s="231">
        <f>IF(N838="snížená",J838,0)</f>
        <v>0</v>
      </c>
      <c r="BG838" s="231">
        <f>IF(N838="zákl. přenesená",J838,0)</f>
        <v>0</v>
      </c>
      <c r="BH838" s="231">
        <f>IF(N838="sníž. přenesená",J838,0)</f>
        <v>0</v>
      </c>
      <c r="BI838" s="231">
        <f>IF(N838="nulová",J838,0)</f>
        <v>0</v>
      </c>
      <c r="BJ838" s="18" t="s">
        <v>81</v>
      </c>
      <c r="BK838" s="231">
        <f>ROUND(I838*H838,2)</f>
        <v>0</v>
      </c>
      <c r="BL838" s="18" t="s">
        <v>251</v>
      </c>
      <c r="BM838" s="230" t="s">
        <v>970</v>
      </c>
    </row>
    <row r="839" s="2" customFormat="1">
      <c r="A839" s="39"/>
      <c r="B839" s="40"/>
      <c r="C839" s="41"/>
      <c r="D839" s="232" t="s">
        <v>170</v>
      </c>
      <c r="E839" s="41"/>
      <c r="F839" s="233" t="s">
        <v>971</v>
      </c>
      <c r="G839" s="41"/>
      <c r="H839" s="41"/>
      <c r="I839" s="234"/>
      <c r="J839" s="41"/>
      <c r="K839" s="41"/>
      <c r="L839" s="45"/>
      <c r="M839" s="235"/>
      <c r="N839" s="236"/>
      <c r="O839" s="92"/>
      <c r="P839" s="92"/>
      <c r="Q839" s="92"/>
      <c r="R839" s="92"/>
      <c r="S839" s="92"/>
      <c r="T839" s="93"/>
      <c r="U839" s="39"/>
      <c r="V839" s="39"/>
      <c r="W839" s="39"/>
      <c r="X839" s="39"/>
      <c r="Y839" s="39"/>
      <c r="Z839" s="39"/>
      <c r="AA839" s="39"/>
      <c r="AB839" s="39"/>
      <c r="AC839" s="39"/>
      <c r="AD839" s="39"/>
      <c r="AE839" s="39"/>
      <c r="AT839" s="18" t="s">
        <v>170</v>
      </c>
      <c r="AU839" s="18" t="s">
        <v>83</v>
      </c>
    </row>
    <row r="840" s="13" customFormat="1">
      <c r="A840" s="13"/>
      <c r="B840" s="237"/>
      <c r="C840" s="238"/>
      <c r="D840" s="232" t="s">
        <v>172</v>
      </c>
      <c r="E840" s="239" t="s">
        <v>1</v>
      </c>
      <c r="F840" s="240" t="s">
        <v>431</v>
      </c>
      <c r="G840" s="238"/>
      <c r="H840" s="239" t="s">
        <v>1</v>
      </c>
      <c r="I840" s="241"/>
      <c r="J840" s="238"/>
      <c r="K840" s="238"/>
      <c r="L840" s="242"/>
      <c r="M840" s="243"/>
      <c r="N840" s="244"/>
      <c r="O840" s="244"/>
      <c r="P840" s="244"/>
      <c r="Q840" s="244"/>
      <c r="R840" s="244"/>
      <c r="S840" s="244"/>
      <c r="T840" s="245"/>
      <c r="U840" s="13"/>
      <c r="V840" s="13"/>
      <c r="W840" s="13"/>
      <c r="X840" s="13"/>
      <c r="Y840" s="13"/>
      <c r="Z840" s="13"/>
      <c r="AA840" s="13"/>
      <c r="AB840" s="13"/>
      <c r="AC840" s="13"/>
      <c r="AD840" s="13"/>
      <c r="AE840" s="13"/>
      <c r="AT840" s="246" t="s">
        <v>172</v>
      </c>
      <c r="AU840" s="246" t="s">
        <v>83</v>
      </c>
      <c r="AV840" s="13" t="s">
        <v>81</v>
      </c>
      <c r="AW840" s="13" t="s">
        <v>30</v>
      </c>
      <c r="AX840" s="13" t="s">
        <v>73</v>
      </c>
      <c r="AY840" s="246" t="s">
        <v>160</v>
      </c>
    </row>
    <row r="841" s="14" customFormat="1">
      <c r="A841" s="14"/>
      <c r="B841" s="247"/>
      <c r="C841" s="248"/>
      <c r="D841" s="232" t="s">
        <v>172</v>
      </c>
      <c r="E841" s="249" t="s">
        <v>1</v>
      </c>
      <c r="F841" s="250" t="s">
        <v>972</v>
      </c>
      <c r="G841" s="248"/>
      <c r="H841" s="251">
        <v>33.740000000000002</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172</v>
      </c>
      <c r="AU841" s="257" t="s">
        <v>83</v>
      </c>
      <c r="AV841" s="14" t="s">
        <v>83</v>
      </c>
      <c r="AW841" s="14" t="s">
        <v>30</v>
      </c>
      <c r="AX841" s="14" t="s">
        <v>73</v>
      </c>
      <c r="AY841" s="257" t="s">
        <v>160</v>
      </c>
    </row>
    <row r="842" s="13" customFormat="1">
      <c r="A842" s="13"/>
      <c r="B842" s="237"/>
      <c r="C842" s="238"/>
      <c r="D842" s="232" t="s">
        <v>172</v>
      </c>
      <c r="E842" s="239" t="s">
        <v>1</v>
      </c>
      <c r="F842" s="240" t="s">
        <v>621</v>
      </c>
      <c r="G842" s="238"/>
      <c r="H842" s="239" t="s">
        <v>1</v>
      </c>
      <c r="I842" s="241"/>
      <c r="J842" s="238"/>
      <c r="K842" s="238"/>
      <c r="L842" s="242"/>
      <c r="M842" s="243"/>
      <c r="N842" s="244"/>
      <c r="O842" s="244"/>
      <c r="P842" s="244"/>
      <c r="Q842" s="244"/>
      <c r="R842" s="244"/>
      <c r="S842" s="244"/>
      <c r="T842" s="245"/>
      <c r="U842" s="13"/>
      <c r="V842" s="13"/>
      <c r="W842" s="13"/>
      <c r="X842" s="13"/>
      <c r="Y842" s="13"/>
      <c r="Z842" s="13"/>
      <c r="AA842" s="13"/>
      <c r="AB842" s="13"/>
      <c r="AC842" s="13"/>
      <c r="AD842" s="13"/>
      <c r="AE842" s="13"/>
      <c r="AT842" s="246" t="s">
        <v>172</v>
      </c>
      <c r="AU842" s="246" t="s">
        <v>83</v>
      </c>
      <c r="AV842" s="13" t="s">
        <v>81</v>
      </c>
      <c r="AW842" s="13" t="s">
        <v>30</v>
      </c>
      <c r="AX842" s="13" t="s">
        <v>73</v>
      </c>
      <c r="AY842" s="246" t="s">
        <v>160</v>
      </c>
    </row>
    <row r="843" s="14" customFormat="1">
      <c r="A843" s="14"/>
      <c r="B843" s="247"/>
      <c r="C843" s="248"/>
      <c r="D843" s="232" t="s">
        <v>172</v>
      </c>
      <c r="E843" s="249" t="s">
        <v>1</v>
      </c>
      <c r="F843" s="250" t="s">
        <v>973</v>
      </c>
      <c r="G843" s="248"/>
      <c r="H843" s="251">
        <v>17.75</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172</v>
      </c>
      <c r="AU843" s="257" t="s">
        <v>83</v>
      </c>
      <c r="AV843" s="14" t="s">
        <v>83</v>
      </c>
      <c r="AW843" s="14" t="s">
        <v>30</v>
      </c>
      <c r="AX843" s="14" t="s">
        <v>73</v>
      </c>
      <c r="AY843" s="257" t="s">
        <v>160</v>
      </c>
    </row>
    <row r="844" s="13" customFormat="1">
      <c r="A844" s="13"/>
      <c r="B844" s="237"/>
      <c r="C844" s="238"/>
      <c r="D844" s="232" t="s">
        <v>172</v>
      </c>
      <c r="E844" s="239" t="s">
        <v>1</v>
      </c>
      <c r="F844" s="240" t="s">
        <v>755</v>
      </c>
      <c r="G844" s="238"/>
      <c r="H844" s="239" t="s">
        <v>1</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172</v>
      </c>
      <c r="AU844" s="246" t="s">
        <v>83</v>
      </c>
      <c r="AV844" s="13" t="s">
        <v>81</v>
      </c>
      <c r="AW844" s="13" t="s">
        <v>30</v>
      </c>
      <c r="AX844" s="13" t="s">
        <v>73</v>
      </c>
      <c r="AY844" s="246" t="s">
        <v>160</v>
      </c>
    </row>
    <row r="845" s="14" customFormat="1">
      <c r="A845" s="14"/>
      <c r="B845" s="247"/>
      <c r="C845" s="248"/>
      <c r="D845" s="232" t="s">
        <v>172</v>
      </c>
      <c r="E845" s="249" t="s">
        <v>1</v>
      </c>
      <c r="F845" s="250" t="s">
        <v>974</v>
      </c>
      <c r="G845" s="248"/>
      <c r="H845" s="251">
        <v>35.479999999999997</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172</v>
      </c>
      <c r="AU845" s="257" t="s">
        <v>83</v>
      </c>
      <c r="AV845" s="14" t="s">
        <v>83</v>
      </c>
      <c r="AW845" s="14" t="s">
        <v>30</v>
      </c>
      <c r="AX845" s="14" t="s">
        <v>73</v>
      </c>
      <c r="AY845" s="257" t="s">
        <v>160</v>
      </c>
    </row>
    <row r="846" s="13" customFormat="1">
      <c r="A846" s="13"/>
      <c r="B846" s="237"/>
      <c r="C846" s="238"/>
      <c r="D846" s="232" t="s">
        <v>172</v>
      </c>
      <c r="E846" s="239" t="s">
        <v>1</v>
      </c>
      <c r="F846" s="240" t="s">
        <v>560</v>
      </c>
      <c r="G846" s="238"/>
      <c r="H846" s="239" t="s">
        <v>1</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172</v>
      </c>
      <c r="AU846" s="246" t="s">
        <v>83</v>
      </c>
      <c r="AV846" s="13" t="s">
        <v>81</v>
      </c>
      <c r="AW846" s="13" t="s">
        <v>30</v>
      </c>
      <c r="AX846" s="13" t="s">
        <v>73</v>
      </c>
      <c r="AY846" s="246" t="s">
        <v>160</v>
      </c>
    </row>
    <row r="847" s="14" customFormat="1">
      <c r="A847" s="14"/>
      <c r="B847" s="247"/>
      <c r="C847" s="248"/>
      <c r="D847" s="232" t="s">
        <v>172</v>
      </c>
      <c r="E847" s="249" t="s">
        <v>1</v>
      </c>
      <c r="F847" s="250" t="s">
        <v>975</v>
      </c>
      <c r="G847" s="248"/>
      <c r="H847" s="251">
        <v>22.949999999999999</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172</v>
      </c>
      <c r="AU847" s="257" t="s">
        <v>83</v>
      </c>
      <c r="AV847" s="14" t="s">
        <v>83</v>
      </c>
      <c r="AW847" s="14" t="s">
        <v>30</v>
      </c>
      <c r="AX847" s="14" t="s">
        <v>73</v>
      </c>
      <c r="AY847" s="257" t="s">
        <v>160</v>
      </c>
    </row>
    <row r="848" s="13" customFormat="1">
      <c r="A848" s="13"/>
      <c r="B848" s="237"/>
      <c r="C848" s="238"/>
      <c r="D848" s="232" t="s">
        <v>172</v>
      </c>
      <c r="E848" s="239" t="s">
        <v>1</v>
      </c>
      <c r="F848" s="240" t="s">
        <v>623</v>
      </c>
      <c r="G848" s="238"/>
      <c r="H848" s="239" t="s">
        <v>1</v>
      </c>
      <c r="I848" s="241"/>
      <c r="J848" s="238"/>
      <c r="K848" s="238"/>
      <c r="L848" s="242"/>
      <c r="M848" s="243"/>
      <c r="N848" s="244"/>
      <c r="O848" s="244"/>
      <c r="P848" s="244"/>
      <c r="Q848" s="244"/>
      <c r="R848" s="244"/>
      <c r="S848" s="244"/>
      <c r="T848" s="245"/>
      <c r="U848" s="13"/>
      <c r="V848" s="13"/>
      <c r="W848" s="13"/>
      <c r="X848" s="13"/>
      <c r="Y848" s="13"/>
      <c r="Z848" s="13"/>
      <c r="AA848" s="13"/>
      <c r="AB848" s="13"/>
      <c r="AC848" s="13"/>
      <c r="AD848" s="13"/>
      <c r="AE848" s="13"/>
      <c r="AT848" s="246" t="s">
        <v>172</v>
      </c>
      <c r="AU848" s="246" t="s">
        <v>83</v>
      </c>
      <c r="AV848" s="13" t="s">
        <v>81</v>
      </c>
      <c r="AW848" s="13" t="s">
        <v>30</v>
      </c>
      <c r="AX848" s="13" t="s">
        <v>73</v>
      </c>
      <c r="AY848" s="246" t="s">
        <v>160</v>
      </c>
    </row>
    <row r="849" s="14" customFormat="1">
      <c r="A849" s="14"/>
      <c r="B849" s="247"/>
      <c r="C849" s="248"/>
      <c r="D849" s="232" t="s">
        <v>172</v>
      </c>
      <c r="E849" s="249" t="s">
        <v>1</v>
      </c>
      <c r="F849" s="250" t="s">
        <v>976</v>
      </c>
      <c r="G849" s="248"/>
      <c r="H849" s="251">
        <v>6.8499999999999996</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172</v>
      </c>
      <c r="AU849" s="257" t="s">
        <v>83</v>
      </c>
      <c r="AV849" s="14" t="s">
        <v>83</v>
      </c>
      <c r="AW849" s="14" t="s">
        <v>30</v>
      </c>
      <c r="AX849" s="14" t="s">
        <v>73</v>
      </c>
      <c r="AY849" s="257" t="s">
        <v>160</v>
      </c>
    </row>
    <row r="850" s="13" customFormat="1">
      <c r="A850" s="13"/>
      <c r="B850" s="237"/>
      <c r="C850" s="238"/>
      <c r="D850" s="232" t="s">
        <v>172</v>
      </c>
      <c r="E850" s="239" t="s">
        <v>1</v>
      </c>
      <c r="F850" s="240" t="s">
        <v>625</v>
      </c>
      <c r="G850" s="238"/>
      <c r="H850" s="239" t="s">
        <v>1</v>
      </c>
      <c r="I850" s="241"/>
      <c r="J850" s="238"/>
      <c r="K850" s="238"/>
      <c r="L850" s="242"/>
      <c r="M850" s="243"/>
      <c r="N850" s="244"/>
      <c r="O850" s="244"/>
      <c r="P850" s="244"/>
      <c r="Q850" s="244"/>
      <c r="R850" s="244"/>
      <c r="S850" s="244"/>
      <c r="T850" s="245"/>
      <c r="U850" s="13"/>
      <c r="V850" s="13"/>
      <c r="W850" s="13"/>
      <c r="X850" s="13"/>
      <c r="Y850" s="13"/>
      <c r="Z850" s="13"/>
      <c r="AA850" s="13"/>
      <c r="AB850" s="13"/>
      <c r="AC850" s="13"/>
      <c r="AD850" s="13"/>
      <c r="AE850" s="13"/>
      <c r="AT850" s="246" t="s">
        <v>172</v>
      </c>
      <c r="AU850" s="246" t="s">
        <v>83</v>
      </c>
      <c r="AV850" s="13" t="s">
        <v>81</v>
      </c>
      <c r="AW850" s="13" t="s">
        <v>30</v>
      </c>
      <c r="AX850" s="13" t="s">
        <v>73</v>
      </c>
      <c r="AY850" s="246" t="s">
        <v>160</v>
      </c>
    </row>
    <row r="851" s="14" customFormat="1">
      <c r="A851" s="14"/>
      <c r="B851" s="247"/>
      <c r="C851" s="248"/>
      <c r="D851" s="232" t="s">
        <v>172</v>
      </c>
      <c r="E851" s="249" t="s">
        <v>1</v>
      </c>
      <c r="F851" s="250" t="s">
        <v>977</v>
      </c>
      <c r="G851" s="248"/>
      <c r="H851" s="251">
        <v>4.0499999999999998</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172</v>
      </c>
      <c r="AU851" s="257" t="s">
        <v>83</v>
      </c>
      <c r="AV851" s="14" t="s">
        <v>83</v>
      </c>
      <c r="AW851" s="14" t="s">
        <v>30</v>
      </c>
      <c r="AX851" s="14" t="s">
        <v>73</v>
      </c>
      <c r="AY851" s="257" t="s">
        <v>160</v>
      </c>
    </row>
    <row r="852" s="13" customFormat="1">
      <c r="A852" s="13"/>
      <c r="B852" s="237"/>
      <c r="C852" s="238"/>
      <c r="D852" s="232" t="s">
        <v>172</v>
      </c>
      <c r="E852" s="239" t="s">
        <v>1</v>
      </c>
      <c r="F852" s="240" t="s">
        <v>627</v>
      </c>
      <c r="G852" s="238"/>
      <c r="H852" s="239" t="s">
        <v>1</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172</v>
      </c>
      <c r="AU852" s="246" t="s">
        <v>83</v>
      </c>
      <c r="AV852" s="13" t="s">
        <v>81</v>
      </c>
      <c r="AW852" s="13" t="s">
        <v>30</v>
      </c>
      <c r="AX852" s="13" t="s">
        <v>73</v>
      </c>
      <c r="AY852" s="246" t="s">
        <v>160</v>
      </c>
    </row>
    <row r="853" s="14" customFormat="1">
      <c r="A853" s="14"/>
      <c r="B853" s="247"/>
      <c r="C853" s="248"/>
      <c r="D853" s="232" t="s">
        <v>172</v>
      </c>
      <c r="E853" s="249" t="s">
        <v>1</v>
      </c>
      <c r="F853" s="250" t="s">
        <v>978</v>
      </c>
      <c r="G853" s="248"/>
      <c r="H853" s="251">
        <v>3.6000000000000001</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172</v>
      </c>
      <c r="AU853" s="257" t="s">
        <v>83</v>
      </c>
      <c r="AV853" s="14" t="s">
        <v>83</v>
      </c>
      <c r="AW853" s="14" t="s">
        <v>30</v>
      </c>
      <c r="AX853" s="14" t="s">
        <v>73</v>
      </c>
      <c r="AY853" s="257" t="s">
        <v>160</v>
      </c>
    </row>
    <row r="854" s="13" customFormat="1">
      <c r="A854" s="13"/>
      <c r="B854" s="237"/>
      <c r="C854" s="238"/>
      <c r="D854" s="232" t="s">
        <v>172</v>
      </c>
      <c r="E854" s="239" t="s">
        <v>1</v>
      </c>
      <c r="F854" s="240" t="s">
        <v>629</v>
      </c>
      <c r="G854" s="238"/>
      <c r="H854" s="239" t="s">
        <v>1</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172</v>
      </c>
      <c r="AU854" s="246" t="s">
        <v>83</v>
      </c>
      <c r="AV854" s="13" t="s">
        <v>81</v>
      </c>
      <c r="AW854" s="13" t="s">
        <v>30</v>
      </c>
      <c r="AX854" s="13" t="s">
        <v>73</v>
      </c>
      <c r="AY854" s="246" t="s">
        <v>160</v>
      </c>
    </row>
    <row r="855" s="14" customFormat="1">
      <c r="A855" s="14"/>
      <c r="B855" s="247"/>
      <c r="C855" s="248"/>
      <c r="D855" s="232" t="s">
        <v>172</v>
      </c>
      <c r="E855" s="249" t="s">
        <v>1</v>
      </c>
      <c r="F855" s="250" t="s">
        <v>977</v>
      </c>
      <c r="G855" s="248"/>
      <c r="H855" s="251">
        <v>4.0499999999999998</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172</v>
      </c>
      <c r="AU855" s="257" t="s">
        <v>83</v>
      </c>
      <c r="AV855" s="14" t="s">
        <v>83</v>
      </c>
      <c r="AW855" s="14" t="s">
        <v>30</v>
      </c>
      <c r="AX855" s="14" t="s">
        <v>73</v>
      </c>
      <c r="AY855" s="257" t="s">
        <v>160</v>
      </c>
    </row>
    <row r="856" s="13" customFormat="1">
      <c r="A856" s="13"/>
      <c r="B856" s="237"/>
      <c r="C856" s="238"/>
      <c r="D856" s="232" t="s">
        <v>172</v>
      </c>
      <c r="E856" s="239" t="s">
        <v>1</v>
      </c>
      <c r="F856" s="240" t="s">
        <v>630</v>
      </c>
      <c r="G856" s="238"/>
      <c r="H856" s="239" t="s">
        <v>1</v>
      </c>
      <c r="I856" s="241"/>
      <c r="J856" s="238"/>
      <c r="K856" s="238"/>
      <c r="L856" s="242"/>
      <c r="M856" s="243"/>
      <c r="N856" s="244"/>
      <c r="O856" s="244"/>
      <c r="P856" s="244"/>
      <c r="Q856" s="244"/>
      <c r="R856" s="244"/>
      <c r="S856" s="244"/>
      <c r="T856" s="245"/>
      <c r="U856" s="13"/>
      <c r="V856" s="13"/>
      <c r="W856" s="13"/>
      <c r="X856" s="13"/>
      <c r="Y856" s="13"/>
      <c r="Z856" s="13"/>
      <c r="AA856" s="13"/>
      <c r="AB856" s="13"/>
      <c r="AC856" s="13"/>
      <c r="AD856" s="13"/>
      <c r="AE856" s="13"/>
      <c r="AT856" s="246" t="s">
        <v>172</v>
      </c>
      <c r="AU856" s="246" t="s">
        <v>83</v>
      </c>
      <c r="AV856" s="13" t="s">
        <v>81</v>
      </c>
      <c r="AW856" s="13" t="s">
        <v>30</v>
      </c>
      <c r="AX856" s="13" t="s">
        <v>73</v>
      </c>
      <c r="AY856" s="246" t="s">
        <v>160</v>
      </c>
    </row>
    <row r="857" s="14" customFormat="1">
      <c r="A857" s="14"/>
      <c r="B857" s="247"/>
      <c r="C857" s="248"/>
      <c r="D857" s="232" t="s">
        <v>172</v>
      </c>
      <c r="E857" s="249" t="s">
        <v>1</v>
      </c>
      <c r="F857" s="250" t="s">
        <v>978</v>
      </c>
      <c r="G857" s="248"/>
      <c r="H857" s="251">
        <v>3.6000000000000001</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172</v>
      </c>
      <c r="AU857" s="257" t="s">
        <v>83</v>
      </c>
      <c r="AV857" s="14" t="s">
        <v>83</v>
      </c>
      <c r="AW857" s="14" t="s">
        <v>30</v>
      </c>
      <c r="AX857" s="14" t="s">
        <v>73</v>
      </c>
      <c r="AY857" s="257" t="s">
        <v>160</v>
      </c>
    </row>
    <row r="858" s="13" customFormat="1">
      <c r="A858" s="13"/>
      <c r="B858" s="237"/>
      <c r="C858" s="238"/>
      <c r="D858" s="232" t="s">
        <v>172</v>
      </c>
      <c r="E858" s="239" t="s">
        <v>1</v>
      </c>
      <c r="F858" s="240" t="s">
        <v>979</v>
      </c>
      <c r="G858" s="238"/>
      <c r="H858" s="239" t="s">
        <v>1</v>
      </c>
      <c r="I858" s="241"/>
      <c r="J858" s="238"/>
      <c r="K858" s="238"/>
      <c r="L858" s="242"/>
      <c r="M858" s="243"/>
      <c r="N858" s="244"/>
      <c r="O858" s="244"/>
      <c r="P858" s="244"/>
      <c r="Q858" s="244"/>
      <c r="R858" s="244"/>
      <c r="S858" s="244"/>
      <c r="T858" s="245"/>
      <c r="U858" s="13"/>
      <c r="V858" s="13"/>
      <c r="W858" s="13"/>
      <c r="X858" s="13"/>
      <c r="Y858" s="13"/>
      <c r="Z858" s="13"/>
      <c r="AA858" s="13"/>
      <c r="AB858" s="13"/>
      <c r="AC858" s="13"/>
      <c r="AD858" s="13"/>
      <c r="AE858" s="13"/>
      <c r="AT858" s="246" t="s">
        <v>172</v>
      </c>
      <c r="AU858" s="246" t="s">
        <v>83</v>
      </c>
      <c r="AV858" s="13" t="s">
        <v>81</v>
      </c>
      <c r="AW858" s="13" t="s">
        <v>30</v>
      </c>
      <c r="AX858" s="13" t="s">
        <v>73</v>
      </c>
      <c r="AY858" s="246" t="s">
        <v>160</v>
      </c>
    </row>
    <row r="859" s="14" customFormat="1">
      <c r="A859" s="14"/>
      <c r="B859" s="247"/>
      <c r="C859" s="248"/>
      <c r="D859" s="232" t="s">
        <v>172</v>
      </c>
      <c r="E859" s="249" t="s">
        <v>1</v>
      </c>
      <c r="F859" s="250" t="s">
        <v>980</v>
      </c>
      <c r="G859" s="248"/>
      <c r="H859" s="251">
        <v>8.5</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172</v>
      </c>
      <c r="AU859" s="257" t="s">
        <v>83</v>
      </c>
      <c r="AV859" s="14" t="s">
        <v>83</v>
      </c>
      <c r="AW859" s="14" t="s">
        <v>30</v>
      </c>
      <c r="AX859" s="14" t="s">
        <v>73</v>
      </c>
      <c r="AY859" s="257" t="s">
        <v>160</v>
      </c>
    </row>
    <row r="860" s="13" customFormat="1">
      <c r="A860" s="13"/>
      <c r="B860" s="237"/>
      <c r="C860" s="238"/>
      <c r="D860" s="232" t="s">
        <v>172</v>
      </c>
      <c r="E860" s="239" t="s">
        <v>1</v>
      </c>
      <c r="F860" s="240" t="s">
        <v>981</v>
      </c>
      <c r="G860" s="238"/>
      <c r="H860" s="239" t="s">
        <v>1</v>
      </c>
      <c r="I860" s="241"/>
      <c r="J860" s="238"/>
      <c r="K860" s="238"/>
      <c r="L860" s="242"/>
      <c r="M860" s="243"/>
      <c r="N860" s="244"/>
      <c r="O860" s="244"/>
      <c r="P860" s="244"/>
      <c r="Q860" s="244"/>
      <c r="R860" s="244"/>
      <c r="S860" s="244"/>
      <c r="T860" s="245"/>
      <c r="U860" s="13"/>
      <c r="V860" s="13"/>
      <c r="W860" s="13"/>
      <c r="X860" s="13"/>
      <c r="Y860" s="13"/>
      <c r="Z860" s="13"/>
      <c r="AA860" s="13"/>
      <c r="AB860" s="13"/>
      <c r="AC860" s="13"/>
      <c r="AD860" s="13"/>
      <c r="AE860" s="13"/>
      <c r="AT860" s="246" t="s">
        <v>172</v>
      </c>
      <c r="AU860" s="246" t="s">
        <v>83</v>
      </c>
      <c r="AV860" s="13" t="s">
        <v>81</v>
      </c>
      <c r="AW860" s="13" t="s">
        <v>30</v>
      </c>
      <c r="AX860" s="13" t="s">
        <v>73</v>
      </c>
      <c r="AY860" s="246" t="s">
        <v>160</v>
      </c>
    </row>
    <row r="861" s="14" customFormat="1">
      <c r="A861" s="14"/>
      <c r="B861" s="247"/>
      <c r="C861" s="248"/>
      <c r="D861" s="232" t="s">
        <v>172</v>
      </c>
      <c r="E861" s="249" t="s">
        <v>1</v>
      </c>
      <c r="F861" s="250" t="s">
        <v>982</v>
      </c>
      <c r="G861" s="248"/>
      <c r="H861" s="251">
        <v>13.6</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172</v>
      </c>
      <c r="AU861" s="257" t="s">
        <v>83</v>
      </c>
      <c r="AV861" s="14" t="s">
        <v>83</v>
      </c>
      <c r="AW861" s="14" t="s">
        <v>30</v>
      </c>
      <c r="AX861" s="14" t="s">
        <v>73</v>
      </c>
      <c r="AY861" s="257" t="s">
        <v>160</v>
      </c>
    </row>
    <row r="862" s="13" customFormat="1">
      <c r="A862" s="13"/>
      <c r="B862" s="237"/>
      <c r="C862" s="238"/>
      <c r="D862" s="232" t="s">
        <v>172</v>
      </c>
      <c r="E862" s="239" t="s">
        <v>1</v>
      </c>
      <c r="F862" s="240" t="s">
        <v>433</v>
      </c>
      <c r="G862" s="238"/>
      <c r="H862" s="239" t="s">
        <v>1</v>
      </c>
      <c r="I862" s="241"/>
      <c r="J862" s="238"/>
      <c r="K862" s="238"/>
      <c r="L862" s="242"/>
      <c r="M862" s="243"/>
      <c r="N862" s="244"/>
      <c r="O862" s="244"/>
      <c r="P862" s="244"/>
      <c r="Q862" s="244"/>
      <c r="R862" s="244"/>
      <c r="S862" s="244"/>
      <c r="T862" s="245"/>
      <c r="U862" s="13"/>
      <c r="V862" s="13"/>
      <c r="W862" s="13"/>
      <c r="X862" s="13"/>
      <c r="Y862" s="13"/>
      <c r="Z862" s="13"/>
      <c r="AA862" s="13"/>
      <c r="AB862" s="13"/>
      <c r="AC862" s="13"/>
      <c r="AD862" s="13"/>
      <c r="AE862" s="13"/>
      <c r="AT862" s="246" t="s">
        <v>172</v>
      </c>
      <c r="AU862" s="246" t="s">
        <v>83</v>
      </c>
      <c r="AV862" s="13" t="s">
        <v>81</v>
      </c>
      <c r="AW862" s="13" t="s">
        <v>30</v>
      </c>
      <c r="AX862" s="13" t="s">
        <v>73</v>
      </c>
      <c r="AY862" s="246" t="s">
        <v>160</v>
      </c>
    </row>
    <row r="863" s="14" customFormat="1">
      <c r="A863" s="14"/>
      <c r="B863" s="247"/>
      <c r="C863" s="248"/>
      <c r="D863" s="232" t="s">
        <v>172</v>
      </c>
      <c r="E863" s="249" t="s">
        <v>1</v>
      </c>
      <c r="F863" s="250" t="s">
        <v>983</v>
      </c>
      <c r="G863" s="248"/>
      <c r="H863" s="251">
        <v>16</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172</v>
      </c>
      <c r="AU863" s="257" t="s">
        <v>83</v>
      </c>
      <c r="AV863" s="14" t="s">
        <v>83</v>
      </c>
      <c r="AW863" s="14" t="s">
        <v>30</v>
      </c>
      <c r="AX863" s="14" t="s">
        <v>73</v>
      </c>
      <c r="AY863" s="257" t="s">
        <v>160</v>
      </c>
    </row>
    <row r="864" s="13" customFormat="1">
      <c r="A864" s="13"/>
      <c r="B864" s="237"/>
      <c r="C864" s="238"/>
      <c r="D864" s="232" t="s">
        <v>172</v>
      </c>
      <c r="E864" s="239" t="s">
        <v>1</v>
      </c>
      <c r="F864" s="240" t="s">
        <v>435</v>
      </c>
      <c r="G864" s="238"/>
      <c r="H864" s="239" t="s">
        <v>1</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172</v>
      </c>
      <c r="AU864" s="246" t="s">
        <v>83</v>
      </c>
      <c r="AV864" s="13" t="s">
        <v>81</v>
      </c>
      <c r="AW864" s="13" t="s">
        <v>30</v>
      </c>
      <c r="AX864" s="13" t="s">
        <v>73</v>
      </c>
      <c r="AY864" s="246" t="s">
        <v>160</v>
      </c>
    </row>
    <row r="865" s="14" customFormat="1">
      <c r="A865" s="14"/>
      <c r="B865" s="247"/>
      <c r="C865" s="248"/>
      <c r="D865" s="232" t="s">
        <v>172</v>
      </c>
      <c r="E865" s="249" t="s">
        <v>1</v>
      </c>
      <c r="F865" s="250" t="s">
        <v>984</v>
      </c>
      <c r="G865" s="248"/>
      <c r="H865" s="251">
        <v>17.050000000000001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172</v>
      </c>
      <c r="AU865" s="257" t="s">
        <v>83</v>
      </c>
      <c r="AV865" s="14" t="s">
        <v>83</v>
      </c>
      <c r="AW865" s="14" t="s">
        <v>30</v>
      </c>
      <c r="AX865" s="14" t="s">
        <v>73</v>
      </c>
      <c r="AY865" s="257" t="s">
        <v>160</v>
      </c>
    </row>
    <row r="866" s="13" customFormat="1">
      <c r="A866" s="13"/>
      <c r="B866" s="237"/>
      <c r="C866" s="238"/>
      <c r="D866" s="232" t="s">
        <v>172</v>
      </c>
      <c r="E866" s="239" t="s">
        <v>1</v>
      </c>
      <c r="F866" s="240" t="s">
        <v>437</v>
      </c>
      <c r="G866" s="238"/>
      <c r="H866" s="239" t="s">
        <v>1</v>
      </c>
      <c r="I866" s="241"/>
      <c r="J866" s="238"/>
      <c r="K866" s="238"/>
      <c r="L866" s="242"/>
      <c r="M866" s="243"/>
      <c r="N866" s="244"/>
      <c r="O866" s="244"/>
      <c r="P866" s="244"/>
      <c r="Q866" s="244"/>
      <c r="R866" s="244"/>
      <c r="S866" s="244"/>
      <c r="T866" s="245"/>
      <c r="U866" s="13"/>
      <c r="V866" s="13"/>
      <c r="W866" s="13"/>
      <c r="X866" s="13"/>
      <c r="Y866" s="13"/>
      <c r="Z866" s="13"/>
      <c r="AA866" s="13"/>
      <c r="AB866" s="13"/>
      <c r="AC866" s="13"/>
      <c r="AD866" s="13"/>
      <c r="AE866" s="13"/>
      <c r="AT866" s="246" t="s">
        <v>172</v>
      </c>
      <c r="AU866" s="246" t="s">
        <v>83</v>
      </c>
      <c r="AV866" s="13" t="s">
        <v>81</v>
      </c>
      <c r="AW866" s="13" t="s">
        <v>30</v>
      </c>
      <c r="AX866" s="13" t="s">
        <v>73</v>
      </c>
      <c r="AY866" s="246" t="s">
        <v>160</v>
      </c>
    </row>
    <row r="867" s="14" customFormat="1">
      <c r="A867" s="14"/>
      <c r="B867" s="247"/>
      <c r="C867" s="248"/>
      <c r="D867" s="232" t="s">
        <v>172</v>
      </c>
      <c r="E867" s="249" t="s">
        <v>1</v>
      </c>
      <c r="F867" s="250" t="s">
        <v>985</v>
      </c>
      <c r="G867" s="248"/>
      <c r="H867" s="251">
        <v>14.949999999999999</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172</v>
      </c>
      <c r="AU867" s="257" t="s">
        <v>83</v>
      </c>
      <c r="AV867" s="14" t="s">
        <v>83</v>
      </c>
      <c r="AW867" s="14" t="s">
        <v>30</v>
      </c>
      <c r="AX867" s="14" t="s">
        <v>73</v>
      </c>
      <c r="AY867" s="257" t="s">
        <v>160</v>
      </c>
    </row>
    <row r="868" s="13" customFormat="1">
      <c r="A868" s="13"/>
      <c r="B868" s="237"/>
      <c r="C868" s="238"/>
      <c r="D868" s="232" t="s">
        <v>172</v>
      </c>
      <c r="E868" s="239" t="s">
        <v>1</v>
      </c>
      <c r="F868" s="240" t="s">
        <v>439</v>
      </c>
      <c r="G868" s="238"/>
      <c r="H868" s="239" t="s">
        <v>1</v>
      </c>
      <c r="I868" s="241"/>
      <c r="J868" s="238"/>
      <c r="K868" s="238"/>
      <c r="L868" s="242"/>
      <c r="M868" s="243"/>
      <c r="N868" s="244"/>
      <c r="O868" s="244"/>
      <c r="P868" s="244"/>
      <c r="Q868" s="244"/>
      <c r="R868" s="244"/>
      <c r="S868" s="244"/>
      <c r="T868" s="245"/>
      <c r="U868" s="13"/>
      <c r="V868" s="13"/>
      <c r="W868" s="13"/>
      <c r="X868" s="13"/>
      <c r="Y868" s="13"/>
      <c r="Z868" s="13"/>
      <c r="AA868" s="13"/>
      <c r="AB868" s="13"/>
      <c r="AC868" s="13"/>
      <c r="AD868" s="13"/>
      <c r="AE868" s="13"/>
      <c r="AT868" s="246" t="s">
        <v>172</v>
      </c>
      <c r="AU868" s="246" t="s">
        <v>83</v>
      </c>
      <c r="AV868" s="13" t="s">
        <v>81</v>
      </c>
      <c r="AW868" s="13" t="s">
        <v>30</v>
      </c>
      <c r="AX868" s="13" t="s">
        <v>73</v>
      </c>
      <c r="AY868" s="246" t="s">
        <v>160</v>
      </c>
    </row>
    <row r="869" s="14" customFormat="1">
      <c r="A869" s="14"/>
      <c r="B869" s="247"/>
      <c r="C869" s="248"/>
      <c r="D869" s="232" t="s">
        <v>172</v>
      </c>
      <c r="E869" s="249" t="s">
        <v>1</v>
      </c>
      <c r="F869" s="250" t="s">
        <v>985</v>
      </c>
      <c r="G869" s="248"/>
      <c r="H869" s="251">
        <v>14.949999999999999</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172</v>
      </c>
      <c r="AU869" s="257" t="s">
        <v>83</v>
      </c>
      <c r="AV869" s="14" t="s">
        <v>83</v>
      </c>
      <c r="AW869" s="14" t="s">
        <v>30</v>
      </c>
      <c r="AX869" s="14" t="s">
        <v>73</v>
      </c>
      <c r="AY869" s="257" t="s">
        <v>160</v>
      </c>
    </row>
    <row r="870" s="13" customFormat="1">
      <c r="A870" s="13"/>
      <c r="B870" s="237"/>
      <c r="C870" s="238"/>
      <c r="D870" s="232" t="s">
        <v>172</v>
      </c>
      <c r="E870" s="239" t="s">
        <v>1</v>
      </c>
      <c r="F870" s="240" t="s">
        <v>440</v>
      </c>
      <c r="G870" s="238"/>
      <c r="H870" s="239" t="s">
        <v>1</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172</v>
      </c>
      <c r="AU870" s="246" t="s">
        <v>83</v>
      </c>
      <c r="AV870" s="13" t="s">
        <v>81</v>
      </c>
      <c r="AW870" s="13" t="s">
        <v>30</v>
      </c>
      <c r="AX870" s="13" t="s">
        <v>73</v>
      </c>
      <c r="AY870" s="246" t="s">
        <v>160</v>
      </c>
    </row>
    <row r="871" s="14" customFormat="1">
      <c r="A871" s="14"/>
      <c r="B871" s="247"/>
      <c r="C871" s="248"/>
      <c r="D871" s="232" t="s">
        <v>172</v>
      </c>
      <c r="E871" s="249" t="s">
        <v>1</v>
      </c>
      <c r="F871" s="250" t="s">
        <v>986</v>
      </c>
      <c r="G871" s="248"/>
      <c r="H871" s="251">
        <v>14.699999999999999</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172</v>
      </c>
      <c r="AU871" s="257" t="s">
        <v>83</v>
      </c>
      <c r="AV871" s="14" t="s">
        <v>83</v>
      </c>
      <c r="AW871" s="14" t="s">
        <v>30</v>
      </c>
      <c r="AX871" s="14" t="s">
        <v>73</v>
      </c>
      <c r="AY871" s="257" t="s">
        <v>160</v>
      </c>
    </row>
    <row r="872" s="13" customFormat="1">
      <c r="A872" s="13"/>
      <c r="B872" s="237"/>
      <c r="C872" s="238"/>
      <c r="D872" s="232" t="s">
        <v>172</v>
      </c>
      <c r="E872" s="239" t="s">
        <v>1</v>
      </c>
      <c r="F872" s="240" t="s">
        <v>987</v>
      </c>
      <c r="G872" s="238"/>
      <c r="H872" s="239" t="s">
        <v>1</v>
      </c>
      <c r="I872" s="241"/>
      <c r="J872" s="238"/>
      <c r="K872" s="238"/>
      <c r="L872" s="242"/>
      <c r="M872" s="243"/>
      <c r="N872" s="244"/>
      <c r="O872" s="244"/>
      <c r="P872" s="244"/>
      <c r="Q872" s="244"/>
      <c r="R872" s="244"/>
      <c r="S872" s="244"/>
      <c r="T872" s="245"/>
      <c r="U872" s="13"/>
      <c r="V872" s="13"/>
      <c r="W872" s="13"/>
      <c r="X872" s="13"/>
      <c r="Y872" s="13"/>
      <c r="Z872" s="13"/>
      <c r="AA872" s="13"/>
      <c r="AB872" s="13"/>
      <c r="AC872" s="13"/>
      <c r="AD872" s="13"/>
      <c r="AE872" s="13"/>
      <c r="AT872" s="246" t="s">
        <v>172</v>
      </c>
      <c r="AU872" s="246" t="s">
        <v>83</v>
      </c>
      <c r="AV872" s="13" t="s">
        <v>81</v>
      </c>
      <c r="AW872" s="13" t="s">
        <v>30</v>
      </c>
      <c r="AX872" s="13" t="s">
        <v>73</v>
      </c>
      <c r="AY872" s="246" t="s">
        <v>160</v>
      </c>
    </row>
    <row r="873" s="14" customFormat="1">
      <c r="A873" s="14"/>
      <c r="B873" s="247"/>
      <c r="C873" s="248"/>
      <c r="D873" s="232" t="s">
        <v>172</v>
      </c>
      <c r="E873" s="249" t="s">
        <v>1</v>
      </c>
      <c r="F873" s="250" t="s">
        <v>988</v>
      </c>
      <c r="G873" s="248"/>
      <c r="H873" s="251">
        <v>9.6500000000000004</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172</v>
      </c>
      <c r="AU873" s="257" t="s">
        <v>83</v>
      </c>
      <c r="AV873" s="14" t="s">
        <v>83</v>
      </c>
      <c r="AW873" s="14" t="s">
        <v>30</v>
      </c>
      <c r="AX873" s="14" t="s">
        <v>73</v>
      </c>
      <c r="AY873" s="257" t="s">
        <v>160</v>
      </c>
    </row>
    <row r="874" s="13" customFormat="1">
      <c r="A874" s="13"/>
      <c r="B874" s="237"/>
      <c r="C874" s="238"/>
      <c r="D874" s="232" t="s">
        <v>172</v>
      </c>
      <c r="E874" s="239" t="s">
        <v>1</v>
      </c>
      <c r="F874" s="240" t="s">
        <v>989</v>
      </c>
      <c r="G874" s="238"/>
      <c r="H874" s="239" t="s">
        <v>1</v>
      </c>
      <c r="I874" s="241"/>
      <c r="J874" s="238"/>
      <c r="K874" s="238"/>
      <c r="L874" s="242"/>
      <c r="M874" s="243"/>
      <c r="N874" s="244"/>
      <c r="O874" s="244"/>
      <c r="P874" s="244"/>
      <c r="Q874" s="244"/>
      <c r="R874" s="244"/>
      <c r="S874" s="244"/>
      <c r="T874" s="245"/>
      <c r="U874" s="13"/>
      <c r="V874" s="13"/>
      <c r="W874" s="13"/>
      <c r="X874" s="13"/>
      <c r="Y874" s="13"/>
      <c r="Z874" s="13"/>
      <c r="AA874" s="13"/>
      <c r="AB874" s="13"/>
      <c r="AC874" s="13"/>
      <c r="AD874" s="13"/>
      <c r="AE874" s="13"/>
      <c r="AT874" s="246" t="s">
        <v>172</v>
      </c>
      <c r="AU874" s="246" t="s">
        <v>83</v>
      </c>
      <c r="AV874" s="13" t="s">
        <v>81</v>
      </c>
      <c r="AW874" s="13" t="s">
        <v>30</v>
      </c>
      <c r="AX874" s="13" t="s">
        <v>73</v>
      </c>
      <c r="AY874" s="246" t="s">
        <v>160</v>
      </c>
    </row>
    <row r="875" s="14" customFormat="1">
      <c r="A875" s="14"/>
      <c r="B875" s="247"/>
      <c r="C875" s="248"/>
      <c r="D875" s="232" t="s">
        <v>172</v>
      </c>
      <c r="E875" s="249" t="s">
        <v>1</v>
      </c>
      <c r="F875" s="250" t="s">
        <v>988</v>
      </c>
      <c r="G875" s="248"/>
      <c r="H875" s="251">
        <v>9.6500000000000004</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172</v>
      </c>
      <c r="AU875" s="257" t="s">
        <v>83</v>
      </c>
      <c r="AV875" s="14" t="s">
        <v>83</v>
      </c>
      <c r="AW875" s="14" t="s">
        <v>30</v>
      </c>
      <c r="AX875" s="14" t="s">
        <v>73</v>
      </c>
      <c r="AY875" s="257" t="s">
        <v>160</v>
      </c>
    </row>
    <row r="876" s="13" customFormat="1">
      <c r="A876" s="13"/>
      <c r="B876" s="237"/>
      <c r="C876" s="238"/>
      <c r="D876" s="232" t="s">
        <v>172</v>
      </c>
      <c r="E876" s="239" t="s">
        <v>1</v>
      </c>
      <c r="F876" s="240" t="s">
        <v>442</v>
      </c>
      <c r="G876" s="238"/>
      <c r="H876" s="239" t="s">
        <v>1</v>
      </c>
      <c r="I876" s="241"/>
      <c r="J876" s="238"/>
      <c r="K876" s="238"/>
      <c r="L876" s="242"/>
      <c r="M876" s="243"/>
      <c r="N876" s="244"/>
      <c r="O876" s="244"/>
      <c r="P876" s="244"/>
      <c r="Q876" s="244"/>
      <c r="R876" s="244"/>
      <c r="S876" s="244"/>
      <c r="T876" s="245"/>
      <c r="U876" s="13"/>
      <c r="V876" s="13"/>
      <c r="W876" s="13"/>
      <c r="X876" s="13"/>
      <c r="Y876" s="13"/>
      <c r="Z876" s="13"/>
      <c r="AA876" s="13"/>
      <c r="AB876" s="13"/>
      <c r="AC876" s="13"/>
      <c r="AD876" s="13"/>
      <c r="AE876" s="13"/>
      <c r="AT876" s="246" t="s">
        <v>172</v>
      </c>
      <c r="AU876" s="246" t="s">
        <v>83</v>
      </c>
      <c r="AV876" s="13" t="s">
        <v>81</v>
      </c>
      <c r="AW876" s="13" t="s">
        <v>30</v>
      </c>
      <c r="AX876" s="13" t="s">
        <v>73</v>
      </c>
      <c r="AY876" s="246" t="s">
        <v>160</v>
      </c>
    </row>
    <row r="877" s="14" customFormat="1">
      <c r="A877" s="14"/>
      <c r="B877" s="247"/>
      <c r="C877" s="248"/>
      <c r="D877" s="232" t="s">
        <v>172</v>
      </c>
      <c r="E877" s="249" t="s">
        <v>1</v>
      </c>
      <c r="F877" s="250" t="s">
        <v>990</v>
      </c>
      <c r="G877" s="248"/>
      <c r="H877" s="251">
        <v>14.65</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172</v>
      </c>
      <c r="AU877" s="257" t="s">
        <v>83</v>
      </c>
      <c r="AV877" s="14" t="s">
        <v>83</v>
      </c>
      <c r="AW877" s="14" t="s">
        <v>30</v>
      </c>
      <c r="AX877" s="14" t="s">
        <v>73</v>
      </c>
      <c r="AY877" s="257" t="s">
        <v>160</v>
      </c>
    </row>
    <row r="878" s="13" customFormat="1">
      <c r="A878" s="13"/>
      <c r="B878" s="237"/>
      <c r="C878" s="238"/>
      <c r="D878" s="232" t="s">
        <v>172</v>
      </c>
      <c r="E878" s="239" t="s">
        <v>1</v>
      </c>
      <c r="F878" s="240" t="s">
        <v>444</v>
      </c>
      <c r="G878" s="238"/>
      <c r="H878" s="239" t="s">
        <v>1</v>
      </c>
      <c r="I878" s="241"/>
      <c r="J878" s="238"/>
      <c r="K878" s="238"/>
      <c r="L878" s="242"/>
      <c r="M878" s="243"/>
      <c r="N878" s="244"/>
      <c r="O878" s="244"/>
      <c r="P878" s="244"/>
      <c r="Q878" s="244"/>
      <c r="R878" s="244"/>
      <c r="S878" s="244"/>
      <c r="T878" s="245"/>
      <c r="U878" s="13"/>
      <c r="V878" s="13"/>
      <c r="W878" s="13"/>
      <c r="X878" s="13"/>
      <c r="Y878" s="13"/>
      <c r="Z878" s="13"/>
      <c r="AA878" s="13"/>
      <c r="AB878" s="13"/>
      <c r="AC878" s="13"/>
      <c r="AD878" s="13"/>
      <c r="AE878" s="13"/>
      <c r="AT878" s="246" t="s">
        <v>172</v>
      </c>
      <c r="AU878" s="246" t="s">
        <v>83</v>
      </c>
      <c r="AV878" s="13" t="s">
        <v>81</v>
      </c>
      <c r="AW878" s="13" t="s">
        <v>30</v>
      </c>
      <c r="AX878" s="13" t="s">
        <v>73</v>
      </c>
      <c r="AY878" s="246" t="s">
        <v>160</v>
      </c>
    </row>
    <row r="879" s="14" customFormat="1">
      <c r="A879" s="14"/>
      <c r="B879" s="247"/>
      <c r="C879" s="248"/>
      <c r="D879" s="232" t="s">
        <v>172</v>
      </c>
      <c r="E879" s="249" t="s">
        <v>1</v>
      </c>
      <c r="F879" s="250" t="s">
        <v>991</v>
      </c>
      <c r="G879" s="248"/>
      <c r="H879" s="251">
        <v>14.32</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172</v>
      </c>
      <c r="AU879" s="257" t="s">
        <v>83</v>
      </c>
      <c r="AV879" s="14" t="s">
        <v>83</v>
      </c>
      <c r="AW879" s="14" t="s">
        <v>30</v>
      </c>
      <c r="AX879" s="14" t="s">
        <v>73</v>
      </c>
      <c r="AY879" s="257" t="s">
        <v>160</v>
      </c>
    </row>
    <row r="880" s="13" customFormat="1">
      <c r="A880" s="13"/>
      <c r="B880" s="237"/>
      <c r="C880" s="238"/>
      <c r="D880" s="232" t="s">
        <v>172</v>
      </c>
      <c r="E880" s="239" t="s">
        <v>1</v>
      </c>
      <c r="F880" s="240" t="s">
        <v>446</v>
      </c>
      <c r="G880" s="238"/>
      <c r="H880" s="239" t="s">
        <v>1</v>
      </c>
      <c r="I880" s="241"/>
      <c r="J880" s="238"/>
      <c r="K880" s="238"/>
      <c r="L880" s="242"/>
      <c r="M880" s="243"/>
      <c r="N880" s="244"/>
      <c r="O880" s="244"/>
      <c r="P880" s="244"/>
      <c r="Q880" s="244"/>
      <c r="R880" s="244"/>
      <c r="S880" s="244"/>
      <c r="T880" s="245"/>
      <c r="U880" s="13"/>
      <c r="V880" s="13"/>
      <c r="W880" s="13"/>
      <c r="X880" s="13"/>
      <c r="Y880" s="13"/>
      <c r="Z880" s="13"/>
      <c r="AA880" s="13"/>
      <c r="AB880" s="13"/>
      <c r="AC880" s="13"/>
      <c r="AD880" s="13"/>
      <c r="AE880" s="13"/>
      <c r="AT880" s="246" t="s">
        <v>172</v>
      </c>
      <c r="AU880" s="246" t="s">
        <v>83</v>
      </c>
      <c r="AV880" s="13" t="s">
        <v>81</v>
      </c>
      <c r="AW880" s="13" t="s">
        <v>30</v>
      </c>
      <c r="AX880" s="13" t="s">
        <v>73</v>
      </c>
      <c r="AY880" s="246" t="s">
        <v>160</v>
      </c>
    </row>
    <row r="881" s="14" customFormat="1">
      <c r="A881" s="14"/>
      <c r="B881" s="247"/>
      <c r="C881" s="248"/>
      <c r="D881" s="232" t="s">
        <v>172</v>
      </c>
      <c r="E881" s="249" t="s">
        <v>1</v>
      </c>
      <c r="F881" s="250" t="s">
        <v>992</v>
      </c>
      <c r="G881" s="248"/>
      <c r="H881" s="251">
        <v>13.449999999999999</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172</v>
      </c>
      <c r="AU881" s="257" t="s">
        <v>83</v>
      </c>
      <c r="AV881" s="14" t="s">
        <v>83</v>
      </c>
      <c r="AW881" s="14" t="s">
        <v>30</v>
      </c>
      <c r="AX881" s="14" t="s">
        <v>73</v>
      </c>
      <c r="AY881" s="257" t="s">
        <v>160</v>
      </c>
    </row>
    <row r="882" s="13" customFormat="1">
      <c r="A882" s="13"/>
      <c r="B882" s="237"/>
      <c r="C882" s="238"/>
      <c r="D882" s="232" t="s">
        <v>172</v>
      </c>
      <c r="E882" s="239" t="s">
        <v>1</v>
      </c>
      <c r="F882" s="240" t="s">
        <v>448</v>
      </c>
      <c r="G882" s="238"/>
      <c r="H882" s="239" t="s">
        <v>1</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172</v>
      </c>
      <c r="AU882" s="246" t="s">
        <v>83</v>
      </c>
      <c r="AV882" s="13" t="s">
        <v>81</v>
      </c>
      <c r="AW882" s="13" t="s">
        <v>30</v>
      </c>
      <c r="AX882" s="13" t="s">
        <v>73</v>
      </c>
      <c r="AY882" s="246" t="s">
        <v>160</v>
      </c>
    </row>
    <row r="883" s="14" customFormat="1">
      <c r="A883" s="14"/>
      <c r="B883" s="247"/>
      <c r="C883" s="248"/>
      <c r="D883" s="232" t="s">
        <v>172</v>
      </c>
      <c r="E883" s="249" t="s">
        <v>1</v>
      </c>
      <c r="F883" s="250" t="s">
        <v>993</v>
      </c>
      <c r="G883" s="248"/>
      <c r="H883" s="251">
        <v>13</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172</v>
      </c>
      <c r="AU883" s="257" t="s">
        <v>83</v>
      </c>
      <c r="AV883" s="14" t="s">
        <v>83</v>
      </c>
      <c r="AW883" s="14" t="s">
        <v>30</v>
      </c>
      <c r="AX883" s="14" t="s">
        <v>73</v>
      </c>
      <c r="AY883" s="257" t="s">
        <v>160</v>
      </c>
    </row>
    <row r="884" s="13" customFormat="1">
      <c r="A884" s="13"/>
      <c r="B884" s="237"/>
      <c r="C884" s="238"/>
      <c r="D884" s="232" t="s">
        <v>172</v>
      </c>
      <c r="E884" s="239" t="s">
        <v>1</v>
      </c>
      <c r="F884" s="240" t="s">
        <v>450</v>
      </c>
      <c r="G884" s="238"/>
      <c r="H884" s="239" t="s">
        <v>1</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172</v>
      </c>
      <c r="AU884" s="246" t="s">
        <v>83</v>
      </c>
      <c r="AV884" s="13" t="s">
        <v>81</v>
      </c>
      <c r="AW884" s="13" t="s">
        <v>30</v>
      </c>
      <c r="AX884" s="13" t="s">
        <v>73</v>
      </c>
      <c r="AY884" s="246" t="s">
        <v>160</v>
      </c>
    </row>
    <row r="885" s="14" customFormat="1">
      <c r="A885" s="14"/>
      <c r="B885" s="247"/>
      <c r="C885" s="248"/>
      <c r="D885" s="232" t="s">
        <v>172</v>
      </c>
      <c r="E885" s="249" t="s">
        <v>1</v>
      </c>
      <c r="F885" s="250" t="s">
        <v>994</v>
      </c>
      <c r="G885" s="248"/>
      <c r="H885" s="251">
        <v>14.779999999999999</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172</v>
      </c>
      <c r="AU885" s="257" t="s">
        <v>83</v>
      </c>
      <c r="AV885" s="14" t="s">
        <v>83</v>
      </c>
      <c r="AW885" s="14" t="s">
        <v>30</v>
      </c>
      <c r="AX885" s="14" t="s">
        <v>73</v>
      </c>
      <c r="AY885" s="257" t="s">
        <v>160</v>
      </c>
    </row>
    <row r="886" s="13" customFormat="1">
      <c r="A886" s="13"/>
      <c r="B886" s="237"/>
      <c r="C886" s="238"/>
      <c r="D886" s="232" t="s">
        <v>172</v>
      </c>
      <c r="E886" s="239" t="s">
        <v>1</v>
      </c>
      <c r="F886" s="240" t="s">
        <v>452</v>
      </c>
      <c r="G886" s="238"/>
      <c r="H886" s="239" t="s">
        <v>1</v>
      </c>
      <c r="I886" s="241"/>
      <c r="J886" s="238"/>
      <c r="K886" s="238"/>
      <c r="L886" s="242"/>
      <c r="M886" s="243"/>
      <c r="N886" s="244"/>
      <c r="O886" s="244"/>
      <c r="P886" s="244"/>
      <c r="Q886" s="244"/>
      <c r="R886" s="244"/>
      <c r="S886" s="244"/>
      <c r="T886" s="245"/>
      <c r="U886" s="13"/>
      <c r="V886" s="13"/>
      <c r="W886" s="13"/>
      <c r="X886" s="13"/>
      <c r="Y886" s="13"/>
      <c r="Z886" s="13"/>
      <c r="AA886" s="13"/>
      <c r="AB886" s="13"/>
      <c r="AC886" s="13"/>
      <c r="AD886" s="13"/>
      <c r="AE886" s="13"/>
      <c r="AT886" s="246" t="s">
        <v>172</v>
      </c>
      <c r="AU886" s="246" t="s">
        <v>83</v>
      </c>
      <c r="AV886" s="13" t="s">
        <v>81</v>
      </c>
      <c r="AW886" s="13" t="s">
        <v>30</v>
      </c>
      <c r="AX886" s="13" t="s">
        <v>73</v>
      </c>
      <c r="AY886" s="246" t="s">
        <v>160</v>
      </c>
    </row>
    <row r="887" s="14" customFormat="1">
      <c r="A887" s="14"/>
      <c r="B887" s="247"/>
      <c r="C887" s="248"/>
      <c r="D887" s="232" t="s">
        <v>172</v>
      </c>
      <c r="E887" s="249" t="s">
        <v>1</v>
      </c>
      <c r="F887" s="250" t="s">
        <v>995</v>
      </c>
      <c r="G887" s="248"/>
      <c r="H887" s="251">
        <v>12.1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172</v>
      </c>
      <c r="AU887" s="257" t="s">
        <v>83</v>
      </c>
      <c r="AV887" s="14" t="s">
        <v>83</v>
      </c>
      <c r="AW887" s="14" t="s">
        <v>30</v>
      </c>
      <c r="AX887" s="14" t="s">
        <v>73</v>
      </c>
      <c r="AY887" s="257" t="s">
        <v>160</v>
      </c>
    </row>
    <row r="888" s="13" customFormat="1">
      <c r="A888" s="13"/>
      <c r="B888" s="237"/>
      <c r="C888" s="238"/>
      <c r="D888" s="232" t="s">
        <v>172</v>
      </c>
      <c r="E888" s="239" t="s">
        <v>1</v>
      </c>
      <c r="F888" s="240" t="s">
        <v>454</v>
      </c>
      <c r="G888" s="238"/>
      <c r="H888" s="239" t="s">
        <v>1</v>
      </c>
      <c r="I888" s="241"/>
      <c r="J888" s="238"/>
      <c r="K888" s="238"/>
      <c r="L888" s="242"/>
      <c r="M888" s="243"/>
      <c r="N888" s="244"/>
      <c r="O888" s="244"/>
      <c r="P888" s="244"/>
      <c r="Q888" s="244"/>
      <c r="R888" s="244"/>
      <c r="S888" s="244"/>
      <c r="T888" s="245"/>
      <c r="U888" s="13"/>
      <c r="V888" s="13"/>
      <c r="W888" s="13"/>
      <c r="X888" s="13"/>
      <c r="Y888" s="13"/>
      <c r="Z888" s="13"/>
      <c r="AA888" s="13"/>
      <c r="AB888" s="13"/>
      <c r="AC888" s="13"/>
      <c r="AD888" s="13"/>
      <c r="AE888" s="13"/>
      <c r="AT888" s="246" t="s">
        <v>172</v>
      </c>
      <c r="AU888" s="246" t="s">
        <v>83</v>
      </c>
      <c r="AV888" s="13" t="s">
        <v>81</v>
      </c>
      <c r="AW888" s="13" t="s">
        <v>30</v>
      </c>
      <c r="AX888" s="13" t="s">
        <v>73</v>
      </c>
      <c r="AY888" s="246" t="s">
        <v>160</v>
      </c>
    </row>
    <row r="889" s="14" customFormat="1">
      <c r="A889" s="14"/>
      <c r="B889" s="247"/>
      <c r="C889" s="248"/>
      <c r="D889" s="232" t="s">
        <v>172</v>
      </c>
      <c r="E889" s="249" t="s">
        <v>1</v>
      </c>
      <c r="F889" s="250" t="s">
        <v>996</v>
      </c>
      <c r="G889" s="248"/>
      <c r="H889" s="251">
        <v>25.649999999999999</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172</v>
      </c>
      <c r="AU889" s="257" t="s">
        <v>83</v>
      </c>
      <c r="AV889" s="14" t="s">
        <v>83</v>
      </c>
      <c r="AW889" s="14" t="s">
        <v>30</v>
      </c>
      <c r="AX889" s="14" t="s">
        <v>73</v>
      </c>
      <c r="AY889" s="257" t="s">
        <v>160</v>
      </c>
    </row>
    <row r="890" s="13" customFormat="1">
      <c r="A890" s="13"/>
      <c r="B890" s="237"/>
      <c r="C890" s="238"/>
      <c r="D890" s="232" t="s">
        <v>172</v>
      </c>
      <c r="E890" s="239" t="s">
        <v>1</v>
      </c>
      <c r="F890" s="240" t="s">
        <v>456</v>
      </c>
      <c r="G890" s="238"/>
      <c r="H890" s="239" t="s">
        <v>1</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172</v>
      </c>
      <c r="AU890" s="246" t="s">
        <v>83</v>
      </c>
      <c r="AV890" s="13" t="s">
        <v>81</v>
      </c>
      <c r="AW890" s="13" t="s">
        <v>30</v>
      </c>
      <c r="AX890" s="13" t="s">
        <v>73</v>
      </c>
      <c r="AY890" s="246" t="s">
        <v>160</v>
      </c>
    </row>
    <row r="891" s="14" customFormat="1">
      <c r="A891" s="14"/>
      <c r="B891" s="247"/>
      <c r="C891" s="248"/>
      <c r="D891" s="232" t="s">
        <v>172</v>
      </c>
      <c r="E891" s="249" t="s">
        <v>1</v>
      </c>
      <c r="F891" s="250" t="s">
        <v>997</v>
      </c>
      <c r="G891" s="248"/>
      <c r="H891" s="251">
        <v>54.340000000000003</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172</v>
      </c>
      <c r="AU891" s="257" t="s">
        <v>83</v>
      </c>
      <c r="AV891" s="14" t="s">
        <v>83</v>
      </c>
      <c r="AW891" s="14" t="s">
        <v>30</v>
      </c>
      <c r="AX891" s="14" t="s">
        <v>73</v>
      </c>
      <c r="AY891" s="257" t="s">
        <v>160</v>
      </c>
    </row>
    <row r="892" s="13" customFormat="1">
      <c r="A892" s="13"/>
      <c r="B892" s="237"/>
      <c r="C892" s="238"/>
      <c r="D892" s="232" t="s">
        <v>172</v>
      </c>
      <c r="E892" s="239" t="s">
        <v>1</v>
      </c>
      <c r="F892" s="240" t="s">
        <v>458</v>
      </c>
      <c r="G892" s="238"/>
      <c r="H892" s="239" t="s">
        <v>1</v>
      </c>
      <c r="I892" s="241"/>
      <c r="J892" s="238"/>
      <c r="K892" s="238"/>
      <c r="L892" s="242"/>
      <c r="M892" s="243"/>
      <c r="N892" s="244"/>
      <c r="O892" s="244"/>
      <c r="P892" s="244"/>
      <c r="Q892" s="244"/>
      <c r="R892" s="244"/>
      <c r="S892" s="244"/>
      <c r="T892" s="245"/>
      <c r="U892" s="13"/>
      <c r="V892" s="13"/>
      <c r="W892" s="13"/>
      <c r="X892" s="13"/>
      <c r="Y892" s="13"/>
      <c r="Z892" s="13"/>
      <c r="AA892" s="13"/>
      <c r="AB892" s="13"/>
      <c r="AC892" s="13"/>
      <c r="AD892" s="13"/>
      <c r="AE892" s="13"/>
      <c r="AT892" s="246" t="s">
        <v>172</v>
      </c>
      <c r="AU892" s="246" t="s">
        <v>83</v>
      </c>
      <c r="AV892" s="13" t="s">
        <v>81</v>
      </c>
      <c r="AW892" s="13" t="s">
        <v>30</v>
      </c>
      <c r="AX892" s="13" t="s">
        <v>73</v>
      </c>
      <c r="AY892" s="246" t="s">
        <v>160</v>
      </c>
    </row>
    <row r="893" s="14" customFormat="1">
      <c r="A893" s="14"/>
      <c r="B893" s="247"/>
      <c r="C893" s="248"/>
      <c r="D893" s="232" t="s">
        <v>172</v>
      </c>
      <c r="E893" s="249" t="s">
        <v>1</v>
      </c>
      <c r="F893" s="250" t="s">
        <v>998</v>
      </c>
      <c r="G893" s="248"/>
      <c r="H893" s="251">
        <v>8.8000000000000007</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172</v>
      </c>
      <c r="AU893" s="257" t="s">
        <v>83</v>
      </c>
      <c r="AV893" s="14" t="s">
        <v>83</v>
      </c>
      <c r="AW893" s="14" t="s">
        <v>30</v>
      </c>
      <c r="AX893" s="14" t="s">
        <v>73</v>
      </c>
      <c r="AY893" s="257" t="s">
        <v>160</v>
      </c>
    </row>
    <row r="894" s="13" customFormat="1">
      <c r="A894" s="13"/>
      <c r="B894" s="237"/>
      <c r="C894" s="238"/>
      <c r="D894" s="232" t="s">
        <v>172</v>
      </c>
      <c r="E894" s="239" t="s">
        <v>1</v>
      </c>
      <c r="F894" s="240" t="s">
        <v>460</v>
      </c>
      <c r="G894" s="238"/>
      <c r="H894" s="239" t="s">
        <v>1</v>
      </c>
      <c r="I894" s="241"/>
      <c r="J894" s="238"/>
      <c r="K894" s="238"/>
      <c r="L894" s="242"/>
      <c r="M894" s="243"/>
      <c r="N894" s="244"/>
      <c r="O894" s="244"/>
      <c r="P894" s="244"/>
      <c r="Q894" s="244"/>
      <c r="R894" s="244"/>
      <c r="S894" s="244"/>
      <c r="T894" s="245"/>
      <c r="U894" s="13"/>
      <c r="V894" s="13"/>
      <c r="W894" s="13"/>
      <c r="X894" s="13"/>
      <c r="Y894" s="13"/>
      <c r="Z894" s="13"/>
      <c r="AA894" s="13"/>
      <c r="AB894" s="13"/>
      <c r="AC894" s="13"/>
      <c r="AD894" s="13"/>
      <c r="AE894" s="13"/>
      <c r="AT894" s="246" t="s">
        <v>172</v>
      </c>
      <c r="AU894" s="246" t="s">
        <v>83</v>
      </c>
      <c r="AV894" s="13" t="s">
        <v>81</v>
      </c>
      <c r="AW894" s="13" t="s">
        <v>30</v>
      </c>
      <c r="AX894" s="13" t="s">
        <v>73</v>
      </c>
      <c r="AY894" s="246" t="s">
        <v>160</v>
      </c>
    </row>
    <row r="895" s="14" customFormat="1">
      <c r="A895" s="14"/>
      <c r="B895" s="247"/>
      <c r="C895" s="248"/>
      <c r="D895" s="232" t="s">
        <v>172</v>
      </c>
      <c r="E895" s="249" t="s">
        <v>1</v>
      </c>
      <c r="F895" s="250" t="s">
        <v>998</v>
      </c>
      <c r="G895" s="248"/>
      <c r="H895" s="251">
        <v>8.8000000000000007</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172</v>
      </c>
      <c r="AU895" s="257" t="s">
        <v>83</v>
      </c>
      <c r="AV895" s="14" t="s">
        <v>83</v>
      </c>
      <c r="AW895" s="14" t="s">
        <v>30</v>
      </c>
      <c r="AX895" s="14" t="s">
        <v>73</v>
      </c>
      <c r="AY895" s="257" t="s">
        <v>160</v>
      </c>
    </row>
    <row r="896" s="13" customFormat="1">
      <c r="A896" s="13"/>
      <c r="B896" s="237"/>
      <c r="C896" s="238"/>
      <c r="D896" s="232" t="s">
        <v>172</v>
      </c>
      <c r="E896" s="239" t="s">
        <v>1</v>
      </c>
      <c r="F896" s="240" t="s">
        <v>999</v>
      </c>
      <c r="G896" s="238"/>
      <c r="H896" s="239" t="s">
        <v>1</v>
      </c>
      <c r="I896" s="241"/>
      <c r="J896" s="238"/>
      <c r="K896" s="238"/>
      <c r="L896" s="242"/>
      <c r="M896" s="243"/>
      <c r="N896" s="244"/>
      <c r="O896" s="244"/>
      <c r="P896" s="244"/>
      <c r="Q896" s="244"/>
      <c r="R896" s="244"/>
      <c r="S896" s="244"/>
      <c r="T896" s="245"/>
      <c r="U896" s="13"/>
      <c r="V896" s="13"/>
      <c r="W896" s="13"/>
      <c r="X896" s="13"/>
      <c r="Y896" s="13"/>
      <c r="Z896" s="13"/>
      <c r="AA896" s="13"/>
      <c r="AB896" s="13"/>
      <c r="AC896" s="13"/>
      <c r="AD896" s="13"/>
      <c r="AE896" s="13"/>
      <c r="AT896" s="246" t="s">
        <v>172</v>
      </c>
      <c r="AU896" s="246" t="s">
        <v>83</v>
      </c>
      <c r="AV896" s="13" t="s">
        <v>81</v>
      </c>
      <c r="AW896" s="13" t="s">
        <v>30</v>
      </c>
      <c r="AX896" s="13" t="s">
        <v>73</v>
      </c>
      <c r="AY896" s="246" t="s">
        <v>160</v>
      </c>
    </row>
    <row r="897" s="14" customFormat="1">
      <c r="A897" s="14"/>
      <c r="B897" s="247"/>
      <c r="C897" s="248"/>
      <c r="D897" s="232" t="s">
        <v>172</v>
      </c>
      <c r="E897" s="249" t="s">
        <v>1</v>
      </c>
      <c r="F897" s="250" t="s">
        <v>1000</v>
      </c>
      <c r="G897" s="248"/>
      <c r="H897" s="251">
        <v>7.2000000000000002</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172</v>
      </c>
      <c r="AU897" s="257" t="s">
        <v>83</v>
      </c>
      <c r="AV897" s="14" t="s">
        <v>83</v>
      </c>
      <c r="AW897" s="14" t="s">
        <v>30</v>
      </c>
      <c r="AX897" s="14" t="s">
        <v>73</v>
      </c>
      <c r="AY897" s="257" t="s">
        <v>160</v>
      </c>
    </row>
    <row r="898" s="13" customFormat="1">
      <c r="A898" s="13"/>
      <c r="B898" s="237"/>
      <c r="C898" s="238"/>
      <c r="D898" s="232" t="s">
        <v>172</v>
      </c>
      <c r="E898" s="239" t="s">
        <v>1</v>
      </c>
      <c r="F898" s="240" t="s">
        <v>1001</v>
      </c>
      <c r="G898" s="238"/>
      <c r="H898" s="239" t="s">
        <v>1</v>
      </c>
      <c r="I898" s="241"/>
      <c r="J898" s="238"/>
      <c r="K898" s="238"/>
      <c r="L898" s="242"/>
      <c r="M898" s="243"/>
      <c r="N898" s="244"/>
      <c r="O898" s="244"/>
      <c r="P898" s="244"/>
      <c r="Q898" s="244"/>
      <c r="R898" s="244"/>
      <c r="S898" s="244"/>
      <c r="T898" s="245"/>
      <c r="U898" s="13"/>
      <c r="V898" s="13"/>
      <c r="W898" s="13"/>
      <c r="X898" s="13"/>
      <c r="Y898" s="13"/>
      <c r="Z898" s="13"/>
      <c r="AA898" s="13"/>
      <c r="AB898" s="13"/>
      <c r="AC898" s="13"/>
      <c r="AD898" s="13"/>
      <c r="AE898" s="13"/>
      <c r="AT898" s="246" t="s">
        <v>172</v>
      </c>
      <c r="AU898" s="246" t="s">
        <v>83</v>
      </c>
      <c r="AV898" s="13" t="s">
        <v>81</v>
      </c>
      <c r="AW898" s="13" t="s">
        <v>30</v>
      </c>
      <c r="AX898" s="13" t="s">
        <v>73</v>
      </c>
      <c r="AY898" s="246" t="s">
        <v>160</v>
      </c>
    </row>
    <row r="899" s="14" customFormat="1">
      <c r="A899" s="14"/>
      <c r="B899" s="247"/>
      <c r="C899" s="248"/>
      <c r="D899" s="232" t="s">
        <v>172</v>
      </c>
      <c r="E899" s="249" t="s">
        <v>1</v>
      </c>
      <c r="F899" s="250" t="s">
        <v>1002</v>
      </c>
      <c r="G899" s="248"/>
      <c r="H899" s="251">
        <v>6.0999999999999996</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172</v>
      </c>
      <c r="AU899" s="257" t="s">
        <v>83</v>
      </c>
      <c r="AV899" s="14" t="s">
        <v>83</v>
      </c>
      <c r="AW899" s="14" t="s">
        <v>30</v>
      </c>
      <c r="AX899" s="14" t="s">
        <v>73</v>
      </c>
      <c r="AY899" s="257" t="s">
        <v>160</v>
      </c>
    </row>
    <row r="900" s="13" customFormat="1">
      <c r="A900" s="13"/>
      <c r="B900" s="237"/>
      <c r="C900" s="238"/>
      <c r="D900" s="232" t="s">
        <v>172</v>
      </c>
      <c r="E900" s="239" t="s">
        <v>1</v>
      </c>
      <c r="F900" s="240" t="s">
        <v>1003</v>
      </c>
      <c r="G900" s="238"/>
      <c r="H900" s="239" t="s">
        <v>1</v>
      </c>
      <c r="I900" s="241"/>
      <c r="J900" s="238"/>
      <c r="K900" s="238"/>
      <c r="L900" s="242"/>
      <c r="M900" s="243"/>
      <c r="N900" s="244"/>
      <c r="O900" s="244"/>
      <c r="P900" s="244"/>
      <c r="Q900" s="244"/>
      <c r="R900" s="244"/>
      <c r="S900" s="244"/>
      <c r="T900" s="245"/>
      <c r="U900" s="13"/>
      <c r="V900" s="13"/>
      <c r="W900" s="13"/>
      <c r="X900" s="13"/>
      <c r="Y900" s="13"/>
      <c r="Z900" s="13"/>
      <c r="AA900" s="13"/>
      <c r="AB900" s="13"/>
      <c r="AC900" s="13"/>
      <c r="AD900" s="13"/>
      <c r="AE900" s="13"/>
      <c r="AT900" s="246" t="s">
        <v>172</v>
      </c>
      <c r="AU900" s="246" t="s">
        <v>83</v>
      </c>
      <c r="AV900" s="13" t="s">
        <v>81</v>
      </c>
      <c r="AW900" s="13" t="s">
        <v>30</v>
      </c>
      <c r="AX900" s="13" t="s">
        <v>73</v>
      </c>
      <c r="AY900" s="246" t="s">
        <v>160</v>
      </c>
    </row>
    <row r="901" s="14" customFormat="1">
      <c r="A901" s="14"/>
      <c r="B901" s="247"/>
      <c r="C901" s="248"/>
      <c r="D901" s="232" t="s">
        <v>172</v>
      </c>
      <c r="E901" s="249" t="s">
        <v>1</v>
      </c>
      <c r="F901" s="250" t="s">
        <v>1004</v>
      </c>
      <c r="G901" s="248"/>
      <c r="H901" s="251">
        <v>8.25</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172</v>
      </c>
      <c r="AU901" s="257" t="s">
        <v>83</v>
      </c>
      <c r="AV901" s="14" t="s">
        <v>83</v>
      </c>
      <c r="AW901" s="14" t="s">
        <v>30</v>
      </c>
      <c r="AX901" s="14" t="s">
        <v>73</v>
      </c>
      <c r="AY901" s="257" t="s">
        <v>160</v>
      </c>
    </row>
    <row r="902" s="13" customFormat="1">
      <c r="A902" s="13"/>
      <c r="B902" s="237"/>
      <c r="C902" s="238"/>
      <c r="D902" s="232" t="s">
        <v>172</v>
      </c>
      <c r="E902" s="239" t="s">
        <v>1</v>
      </c>
      <c r="F902" s="240" t="s">
        <v>461</v>
      </c>
      <c r="G902" s="238"/>
      <c r="H902" s="239" t="s">
        <v>1</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172</v>
      </c>
      <c r="AU902" s="246" t="s">
        <v>83</v>
      </c>
      <c r="AV902" s="13" t="s">
        <v>81</v>
      </c>
      <c r="AW902" s="13" t="s">
        <v>30</v>
      </c>
      <c r="AX902" s="13" t="s">
        <v>73</v>
      </c>
      <c r="AY902" s="246" t="s">
        <v>160</v>
      </c>
    </row>
    <row r="903" s="14" customFormat="1">
      <c r="A903" s="14"/>
      <c r="B903" s="247"/>
      <c r="C903" s="248"/>
      <c r="D903" s="232" t="s">
        <v>172</v>
      </c>
      <c r="E903" s="249" t="s">
        <v>1</v>
      </c>
      <c r="F903" s="250" t="s">
        <v>1005</v>
      </c>
      <c r="G903" s="248"/>
      <c r="H903" s="251">
        <v>19.850000000000001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172</v>
      </c>
      <c r="AU903" s="257" t="s">
        <v>83</v>
      </c>
      <c r="AV903" s="14" t="s">
        <v>83</v>
      </c>
      <c r="AW903" s="14" t="s">
        <v>30</v>
      </c>
      <c r="AX903" s="14" t="s">
        <v>73</v>
      </c>
      <c r="AY903" s="257" t="s">
        <v>160</v>
      </c>
    </row>
    <row r="904" s="13" customFormat="1">
      <c r="A904" s="13"/>
      <c r="B904" s="237"/>
      <c r="C904" s="238"/>
      <c r="D904" s="232" t="s">
        <v>172</v>
      </c>
      <c r="E904" s="239" t="s">
        <v>1</v>
      </c>
      <c r="F904" s="240" t="s">
        <v>463</v>
      </c>
      <c r="G904" s="238"/>
      <c r="H904" s="239" t="s">
        <v>1</v>
      </c>
      <c r="I904" s="241"/>
      <c r="J904" s="238"/>
      <c r="K904" s="238"/>
      <c r="L904" s="242"/>
      <c r="M904" s="243"/>
      <c r="N904" s="244"/>
      <c r="O904" s="244"/>
      <c r="P904" s="244"/>
      <c r="Q904" s="244"/>
      <c r="R904" s="244"/>
      <c r="S904" s="244"/>
      <c r="T904" s="245"/>
      <c r="U904" s="13"/>
      <c r="V904" s="13"/>
      <c r="W904" s="13"/>
      <c r="X904" s="13"/>
      <c r="Y904" s="13"/>
      <c r="Z904" s="13"/>
      <c r="AA904" s="13"/>
      <c r="AB904" s="13"/>
      <c r="AC904" s="13"/>
      <c r="AD904" s="13"/>
      <c r="AE904" s="13"/>
      <c r="AT904" s="246" t="s">
        <v>172</v>
      </c>
      <c r="AU904" s="246" t="s">
        <v>83</v>
      </c>
      <c r="AV904" s="13" t="s">
        <v>81</v>
      </c>
      <c r="AW904" s="13" t="s">
        <v>30</v>
      </c>
      <c r="AX904" s="13" t="s">
        <v>73</v>
      </c>
      <c r="AY904" s="246" t="s">
        <v>160</v>
      </c>
    </row>
    <row r="905" s="14" customFormat="1">
      <c r="A905" s="14"/>
      <c r="B905" s="247"/>
      <c r="C905" s="248"/>
      <c r="D905" s="232" t="s">
        <v>172</v>
      </c>
      <c r="E905" s="249" t="s">
        <v>1</v>
      </c>
      <c r="F905" s="250" t="s">
        <v>1006</v>
      </c>
      <c r="G905" s="248"/>
      <c r="H905" s="251">
        <v>18.949999999999999</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172</v>
      </c>
      <c r="AU905" s="257" t="s">
        <v>83</v>
      </c>
      <c r="AV905" s="14" t="s">
        <v>83</v>
      </c>
      <c r="AW905" s="14" t="s">
        <v>30</v>
      </c>
      <c r="AX905" s="14" t="s">
        <v>73</v>
      </c>
      <c r="AY905" s="257" t="s">
        <v>160</v>
      </c>
    </row>
    <row r="906" s="13" customFormat="1">
      <c r="A906" s="13"/>
      <c r="B906" s="237"/>
      <c r="C906" s="238"/>
      <c r="D906" s="232" t="s">
        <v>172</v>
      </c>
      <c r="E906" s="239" t="s">
        <v>1</v>
      </c>
      <c r="F906" s="240" t="s">
        <v>465</v>
      </c>
      <c r="G906" s="238"/>
      <c r="H906" s="239" t="s">
        <v>1</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172</v>
      </c>
      <c r="AU906" s="246" t="s">
        <v>83</v>
      </c>
      <c r="AV906" s="13" t="s">
        <v>81</v>
      </c>
      <c r="AW906" s="13" t="s">
        <v>30</v>
      </c>
      <c r="AX906" s="13" t="s">
        <v>73</v>
      </c>
      <c r="AY906" s="246" t="s">
        <v>160</v>
      </c>
    </row>
    <row r="907" s="14" customFormat="1">
      <c r="A907" s="14"/>
      <c r="B907" s="247"/>
      <c r="C907" s="248"/>
      <c r="D907" s="232" t="s">
        <v>172</v>
      </c>
      <c r="E907" s="249" t="s">
        <v>1</v>
      </c>
      <c r="F907" s="250" t="s">
        <v>1006</v>
      </c>
      <c r="G907" s="248"/>
      <c r="H907" s="251">
        <v>18.949999999999999</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172</v>
      </c>
      <c r="AU907" s="257" t="s">
        <v>83</v>
      </c>
      <c r="AV907" s="14" t="s">
        <v>83</v>
      </c>
      <c r="AW907" s="14" t="s">
        <v>30</v>
      </c>
      <c r="AX907" s="14" t="s">
        <v>73</v>
      </c>
      <c r="AY907" s="257" t="s">
        <v>160</v>
      </c>
    </row>
    <row r="908" s="13" customFormat="1">
      <c r="A908" s="13"/>
      <c r="B908" s="237"/>
      <c r="C908" s="238"/>
      <c r="D908" s="232" t="s">
        <v>172</v>
      </c>
      <c r="E908" s="239" t="s">
        <v>1</v>
      </c>
      <c r="F908" s="240" t="s">
        <v>466</v>
      </c>
      <c r="G908" s="238"/>
      <c r="H908" s="239" t="s">
        <v>1</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172</v>
      </c>
      <c r="AU908" s="246" t="s">
        <v>83</v>
      </c>
      <c r="AV908" s="13" t="s">
        <v>81</v>
      </c>
      <c r="AW908" s="13" t="s">
        <v>30</v>
      </c>
      <c r="AX908" s="13" t="s">
        <v>73</v>
      </c>
      <c r="AY908" s="246" t="s">
        <v>160</v>
      </c>
    </row>
    <row r="909" s="14" customFormat="1">
      <c r="A909" s="14"/>
      <c r="B909" s="247"/>
      <c r="C909" s="248"/>
      <c r="D909" s="232" t="s">
        <v>172</v>
      </c>
      <c r="E909" s="249" t="s">
        <v>1</v>
      </c>
      <c r="F909" s="250" t="s">
        <v>1007</v>
      </c>
      <c r="G909" s="248"/>
      <c r="H909" s="251">
        <v>16.5</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172</v>
      </c>
      <c r="AU909" s="257" t="s">
        <v>83</v>
      </c>
      <c r="AV909" s="14" t="s">
        <v>83</v>
      </c>
      <c r="AW909" s="14" t="s">
        <v>30</v>
      </c>
      <c r="AX909" s="14" t="s">
        <v>73</v>
      </c>
      <c r="AY909" s="257" t="s">
        <v>160</v>
      </c>
    </row>
    <row r="910" s="13" customFormat="1">
      <c r="A910" s="13"/>
      <c r="B910" s="237"/>
      <c r="C910" s="238"/>
      <c r="D910" s="232" t="s">
        <v>172</v>
      </c>
      <c r="E910" s="239" t="s">
        <v>1</v>
      </c>
      <c r="F910" s="240" t="s">
        <v>468</v>
      </c>
      <c r="G910" s="238"/>
      <c r="H910" s="239" t="s">
        <v>1</v>
      </c>
      <c r="I910" s="241"/>
      <c r="J910" s="238"/>
      <c r="K910" s="238"/>
      <c r="L910" s="242"/>
      <c r="M910" s="243"/>
      <c r="N910" s="244"/>
      <c r="O910" s="244"/>
      <c r="P910" s="244"/>
      <c r="Q910" s="244"/>
      <c r="R910" s="244"/>
      <c r="S910" s="244"/>
      <c r="T910" s="245"/>
      <c r="U910" s="13"/>
      <c r="V910" s="13"/>
      <c r="W910" s="13"/>
      <c r="X910" s="13"/>
      <c r="Y910" s="13"/>
      <c r="Z910" s="13"/>
      <c r="AA910" s="13"/>
      <c r="AB910" s="13"/>
      <c r="AC910" s="13"/>
      <c r="AD910" s="13"/>
      <c r="AE910" s="13"/>
      <c r="AT910" s="246" t="s">
        <v>172</v>
      </c>
      <c r="AU910" s="246" t="s">
        <v>83</v>
      </c>
      <c r="AV910" s="13" t="s">
        <v>81</v>
      </c>
      <c r="AW910" s="13" t="s">
        <v>30</v>
      </c>
      <c r="AX910" s="13" t="s">
        <v>73</v>
      </c>
      <c r="AY910" s="246" t="s">
        <v>160</v>
      </c>
    </row>
    <row r="911" s="14" customFormat="1">
      <c r="A911" s="14"/>
      <c r="B911" s="247"/>
      <c r="C911" s="248"/>
      <c r="D911" s="232" t="s">
        <v>172</v>
      </c>
      <c r="E911" s="249" t="s">
        <v>1</v>
      </c>
      <c r="F911" s="250" t="s">
        <v>1008</v>
      </c>
      <c r="G911" s="248"/>
      <c r="H911" s="251">
        <v>15.449999999999999</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172</v>
      </c>
      <c r="AU911" s="257" t="s">
        <v>83</v>
      </c>
      <c r="AV911" s="14" t="s">
        <v>83</v>
      </c>
      <c r="AW911" s="14" t="s">
        <v>30</v>
      </c>
      <c r="AX911" s="14" t="s">
        <v>73</v>
      </c>
      <c r="AY911" s="257" t="s">
        <v>160</v>
      </c>
    </row>
    <row r="912" s="13" customFormat="1">
      <c r="A912" s="13"/>
      <c r="B912" s="237"/>
      <c r="C912" s="238"/>
      <c r="D912" s="232" t="s">
        <v>172</v>
      </c>
      <c r="E912" s="239" t="s">
        <v>1</v>
      </c>
      <c r="F912" s="240" t="s">
        <v>470</v>
      </c>
      <c r="G912" s="238"/>
      <c r="H912" s="239" t="s">
        <v>1</v>
      </c>
      <c r="I912" s="241"/>
      <c r="J912" s="238"/>
      <c r="K912" s="238"/>
      <c r="L912" s="242"/>
      <c r="M912" s="243"/>
      <c r="N912" s="244"/>
      <c r="O912" s="244"/>
      <c r="P912" s="244"/>
      <c r="Q912" s="244"/>
      <c r="R912" s="244"/>
      <c r="S912" s="244"/>
      <c r="T912" s="245"/>
      <c r="U912" s="13"/>
      <c r="V912" s="13"/>
      <c r="W912" s="13"/>
      <c r="X912" s="13"/>
      <c r="Y912" s="13"/>
      <c r="Z912" s="13"/>
      <c r="AA912" s="13"/>
      <c r="AB912" s="13"/>
      <c r="AC912" s="13"/>
      <c r="AD912" s="13"/>
      <c r="AE912" s="13"/>
      <c r="AT912" s="246" t="s">
        <v>172</v>
      </c>
      <c r="AU912" s="246" t="s">
        <v>83</v>
      </c>
      <c r="AV912" s="13" t="s">
        <v>81</v>
      </c>
      <c r="AW912" s="13" t="s">
        <v>30</v>
      </c>
      <c r="AX912" s="13" t="s">
        <v>73</v>
      </c>
      <c r="AY912" s="246" t="s">
        <v>160</v>
      </c>
    </row>
    <row r="913" s="14" customFormat="1">
      <c r="A913" s="14"/>
      <c r="B913" s="247"/>
      <c r="C913" s="248"/>
      <c r="D913" s="232" t="s">
        <v>172</v>
      </c>
      <c r="E913" s="249" t="s">
        <v>1</v>
      </c>
      <c r="F913" s="250" t="s">
        <v>1009</v>
      </c>
      <c r="G913" s="248"/>
      <c r="H913" s="251">
        <v>6.2000000000000002</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172</v>
      </c>
      <c r="AU913" s="257" t="s">
        <v>83</v>
      </c>
      <c r="AV913" s="14" t="s">
        <v>83</v>
      </c>
      <c r="AW913" s="14" t="s">
        <v>30</v>
      </c>
      <c r="AX913" s="14" t="s">
        <v>73</v>
      </c>
      <c r="AY913" s="257" t="s">
        <v>160</v>
      </c>
    </row>
    <row r="914" s="13" customFormat="1">
      <c r="A914" s="13"/>
      <c r="B914" s="237"/>
      <c r="C914" s="238"/>
      <c r="D914" s="232" t="s">
        <v>172</v>
      </c>
      <c r="E914" s="239" t="s">
        <v>1</v>
      </c>
      <c r="F914" s="240" t="s">
        <v>472</v>
      </c>
      <c r="G914" s="238"/>
      <c r="H914" s="239" t="s">
        <v>1</v>
      </c>
      <c r="I914" s="241"/>
      <c r="J914" s="238"/>
      <c r="K914" s="238"/>
      <c r="L914" s="242"/>
      <c r="M914" s="243"/>
      <c r="N914" s="244"/>
      <c r="O914" s="244"/>
      <c r="P914" s="244"/>
      <c r="Q914" s="244"/>
      <c r="R914" s="244"/>
      <c r="S914" s="244"/>
      <c r="T914" s="245"/>
      <c r="U914" s="13"/>
      <c r="V914" s="13"/>
      <c r="W914" s="13"/>
      <c r="X914" s="13"/>
      <c r="Y914" s="13"/>
      <c r="Z914" s="13"/>
      <c r="AA914" s="13"/>
      <c r="AB914" s="13"/>
      <c r="AC914" s="13"/>
      <c r="AD914" s="13"/>
      <c r="AE914" s="13"/>
      <c r="AT914" s="246" t="s">
        <v>172</v>
      </c>
      <c r="AU914" s="246" t="s">
        <v>83</v>
      </c>
      <c r="AV914" s="13" t="s">
        <v>81</v>
      </c>
      <c r="AW914" s="13" t="s">
        <v>30</v>
      </c>
      <c r="AX914" s="13" t="s">
        <v>73</v>
      </c>
      <c r="AY914" s="246" t="s">
        <v>160</v>
      </c>
    </row>
    <row r="915" s="14" customFormat="1">
      <c r="A915" s="14"/>
      <c r="B915" s="247"/>
      <c r="C915" s="248"/>
      <c r="D915" s="232" t="s">
        <v>172</v>
      </c>
      <c r="E915" s="249" t="s">
        <v>1</v>
      </c>
      <c r="F915" s="250" t="s">
        <v>1010</v>
      </c>
      <c r="G915" s="248"/>
      <c r="H915" s="251">
        <v>7.0999999999999996</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172</v>
      </c>
      <c r="AU915" s="257" t="s">
        <v>83</v>
      </c>
      <c r="AV915" s="14" t="s">
        <v>83</v>
      </c>
      <c r="AW915" s="14" t="s">
        <v>30</v>
      </c>
      <c r="AX915" s="14" t="s">
        <v>73</v>
      </c>
      <c r="AY915" s="257" t="s">
        <v>160</v>
      </c>
    </row>
    <row r="916" s="13" customFormat="1">
      <c r="A916" s="13"/>
      <c r="B916" s="237"/>
      <c r="C916" s="238"/>
      <c r="D916" s="232" t="s">
        <v>172</v>
      </c>
      <c r="E916" s="239" t="s">
        <v>1</v>
      </c>
      <c r="F916" s="240" t="s">
        <v>474</v>
      </c>
      <c r="G916" s="238"/>
      <c r="H916" s="239" t="s">
        <v>1</v>
      </c>
      <c r="I916" s="241"/>
      <c r="J916" s="238"/>
      <c r="K916" s="238"/>
      <c r="L916" s="242"/>
      <c r="M916" s="243"/>
      <c r="N916" s="244"/>
      <c r="O916" s="244"/>
      <c r="P916" s="244"/>
      <c r="Q916" s="244"/>
      <c r="R916" s="244"/>
      <c r="S916" s="244"/>
      <c r="T916" s="245"/>
      <c r="U916" s="13"/>
      <c r="V916" s="13"/>
      <c r="W916" s="13"/>
      <c r="X916" s="13"/>
      <c r="Y916" s="13"/>
      <c r="Z916" s="13"/>
      <c r="AA916" s="13"/>
      <c r="AB916" s="13"/>
      <c r="AC916" s="13"/>
      <c r="AD916" s="13"/>
      <c r="AE916" s="13"/>
      <c r="AT916" s="246" t="s">
        <v>172</v>
      </c>
      <c r="AU916" s="246" t="s">
        <v>83</v>
      </c>
      <c r="AV916" s="13" t="s">
        <v>81</v>
      </c>
      <c r="AW916" s="13" t="s">
        <v>30</v>
      </c>
      <c r="AX916" s="13" t="s">
        <v>73</v>
      </c>
      <c r="AY916" s="246" t="s">
        <v>160</v>
      </c>
    </row>
    <row r="917" s="14" customFormat="1">
      <c r="A917" s="14"/>
      <c r="B917" s="247"/>
      <c r="C917" s="248"/>
      <c r="D917" s="232" t="s">
        <v>172</v>
      </c>
      <c r="E917" s="249" t="s">
        <v>1</v>
      </c>
      <c r="F917" s="250" t="s">
        <v>983</v>
      </c>
      <c r="G917" s="248"/>
      <c r="H917" s="251">
        <v>16</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172</v>
      </c>
      <c r="AU917" s="257" t="s">
        <v>83</v>
      </c>
      <c r="AV917" s="14" t="s">
        <v>83</v>
      </c>
      <c r="AW917" s="14" t="s">
        <v>30</v>
      </c>
      <c r="AX917" s="14" t="s">
        <v>73</v>
      </c>
      <c r="AY917" s="257" t="s">
        <v>160</v>
      </c>
    </row>
    <row r="918" s="13" customFormat="1">
      <c r="A918" s="13"/>
      <c r="B918" s="237"/>
      <c r="C918" s="238"/>
      <c r="D918" s="232" t="s">
        <v>172</v>
      </c>
      <c r="E918" s="239" t="s">
        <v>1</v>
      </c>
      <c r="F918" s="240" t="s">
        <v>476</v>
      </c>
      <c r="G918" s="238"/>
      <c r="H918" s="239" t="s">
        <v>1</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172</v>
      </c>
      <c r="AU918" s="246" t="s">
        <v>83</v>
      </c>
      <c r="AV918" s="13" t="s">
        <v>81</v>
      </c>
      <c r="AW918" s="13" t="s">
        <v>30</v>
      </c>
      <c r="AX918" s="13" t="s">
        <v>73</v>
      </c>
      <c r="AY918" s="246" t="s">
        <v>160</v>
      </c>
    </row>
    <row r="919" s="14" customFormat="1">
      <c r="A919" s="14"/>
      <c r="B919" s="247"/>
      <c r="C919" s="248"/>
      <c r="D919" s="232" t="s">
        <v>172</v>
      </c>
      <c r="E919" s="249" t="s">
        <v>1</v>
      </c>
      <c r="F919" s="250" t="s">
        <v>984</v>
      </c>
      <c r="G919" s="248"/>
      <c r="H919" s="251">
        <v>17.050000000000001</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172</v>
      </c>
      <c r="AU919" s="257" t="s">
        <v>83</v>
      </c>
      <c r="AV919" s="14" t="s">
        <v>83</v>
      </c>
      <c r="AW919" s="14" t="s">
        <v>30</v>
      </c>
      <c r="AX919" s="14" t="s">
        <v>73</v>
      </c>
      <c r="AY919" s="257" t="s">
        <v>160</v>
      </c>
    </row>
    <row r="920" s="13" customFormat="1">
      <c r="A920" s="13"/>
      <c r="B920" s="237"/>
      <c r="C920" s="238"/>
      <c r="D920" s="232" t="s">
        <v>172</v>
      </c>
      <c r="E920" s="239" t="s">
        <v>1</v>
      </c>
      <c r="F920" s="240" t="s">
        <v>478</v>
      </c>
      <c r="G920" s="238"/>
      <c r="H920" s="239" t="s">
        <v>1</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172</v>
      </c>
      <c r="AU920" s="246" t="s">
        <v>83</v>
      </c>
      <c r="AV920" s="13" t="s">
        <v>81</v>
      </c>
      <c r="AW920" s="13" t="s">
        <v>30</v>
      </c>
      <c r="AX920" s="13" t="s">
        <v>73</v>
      </c>
      <c r="AY920" s="246" t="s">
        <v>160</v>
      </c>
    </row>
    <row r="921" s="14" customFormat="1">
      <c r="A921" s="14"/>
      <c r="B921" s="247"/>
      <c r="C921" s="248"/>
      <c r="D921" s="232" t="s">
        <v>172</v>
      </c>
      <c r="E921" s="249" t="s">
        <v>1</v>
      </c>
      <c r="F921" s="250" t="s">
        <v>985</v>
      </c>
      <c r="G921" s="248"/>
      <c r="H921" s="251">
        <v>14.949999999999999</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172</v>
      </c>
      <c r="AU921" s="257" t="s">
        <v>83</v>
      </c>
      <c r="AV921" s="14" t="s">
        <v>83</v>
      </c>
      <c r="AW921" s="14" t="s">
        <v>30</v>
      </c>
      <c r="AX921" s="14" t="s">
        <v>73</v>
      </c>
      <c r="AY921" s="257" t="s">
        <v>160</v>
      </c>
    </row>
    <row r="922" s="13" customFormat="1">
      <c r="A922" s="13"/>
      <c r="B922" s="237"/>
      <c r="C922" s="238"/>
      <c r="D922" s="232" t="s">
        <v>172</v>
      </c>
      <c r="E922" s="239" t="s">
        <v>1</v>
      </c>
      <c r="F922" s="240" t="s">
        <v>480</v>
      </c>
      <c r="G922" s="238"/>
      <c r="H922" s="239" t="s">
        <v>1</v>
      </c>
      <c r="I922" s="241"/>
      <c r="J922" s="238"/>
      <c r="K922" s="238"/>
      <c r="L922" s="242"/>
      <c r="M922" s="243"/>
      <c r="N922" s="244"/>
      <c r="O922" s="244"/>
      <c r="P922" s="244"/>
      <c r="Q922" s="244"/>
      <c r="R922" s="244"/>
      <c r="S922" s="244"/>
      <c r="T922" s="245"/>
      <c r="U922" s="13"/>
      <c r="V922" s="13"/>
      <c r="W922" s="13"/>
      <c r="X922" s="13"/>
      <c r="Y922" s="13"/>
      <c r="Z922" s="13"/>
      <c r="AA922" s="13"/>
      <c r="AB922" s="13"/>
      <c r="AC922" s="13"/>
      <c r="AD922" s="13"/>
      <c r="AE922" s="13"/>
      <c r="AT922" s="246" t="s">
        <v>172</v>
      </c>
      <c r="AU922" s="246" t="s">
        <v>83</v>
      </c>
      <c r="AV922" s="13" t="s">
        <v>81</v>
      </c>
      <c r="AW922" s="13" t="s">
        <v>30</v>
      </c>
      <c r="AX922" s="13" t="s">
        <v>73</v>
      </c>
      <c r="AY922" s="246" t="s">
        <v>160</v>
      </c>
    </row>
    <row r="923" s="14" customFormat="1">
      <c r="A923" s="14"/>
      <c r="B923" s="247"/>
      <c r="C923" s="248"/>
      <c r="D923" s="232" t="s">
        <v>172</v>
      </c>
      <c r="E923" s="249" t="s">
        <v>1</v>
      </c>
      <c r="F923" s="250" t="s">
        <v>985</v>
      </c>
      <c r="G923" s="248"/>
      <c r="H923" s="251">
        <v>14.949999999999999</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172</v>
      </c>
      <c r="AU923" s="257" t="s">
        <v>83</v>
      </c>
      <c r="AV923" s="14" t="s">
        <v>83</v>
      </c>
      <c r="AW923" s="14" t="s">
        <v>30</v>
      </c>
      <c r="AX923" s="14" t="s">
        <v>73</v>
      </c>
      <c r="AY923" s="257" t="s">
        <v>160</v>
      </c>
    </row>
    <row r="924" s="13" customFormat="1">
      <c r="A924" s="13"/>
      <c r="B924" s="237"/>
      <c r="C924" s="238"/>
      <c r="D924" s="232" t="s">
        <v>172</v>
      </c>
      <c r="E924" s="239" t="s">
        <v>1</v>
      </c>
      <c r="F924" s="240" t="s">
        <v>481</v>
      </c>
      <c r="G924" s="238"/>
      <c r="H924" s="239" t="s">
        <v>1</v>
      </c>
      <c r="I924" s="241"/>
      <c r="J924" s="238"/>
      <c r="K924" s="238"/>
      <c r="L924" s="242"/>
      <c r="M924" s="243"/>
      <c r="N924" s="244"/>
      <c r="O924" s="244"/>
      <c r="P924" s="244"/>
      <c r="Q924" s="244"/>
      <c r="R924" s="244"/>
      <c r="S924" s="244"/>
      <c r="T924" s="245"/>
      <c r="U924" s="13"/>
      <c r="V924" s="13"/>
      <c r="W924" s="13"/>
      <c r="X924" s="13"/>
      <c r="Y924" s="13"/>
      <c r="Z924" s="13"/>
      <c r="AA924" s="13"/>
      <c r="AB924" s="13"/>
      <c r="AC924" s="13"/>
      <c r="AD924" s="13"/>
      <c r="AE924" s="13"/>
      <c r="AT924" s="246" t="s">
        <v>172</v>
      </c>
      <c r="AU924" s="246" t="s">
        <v>83</v>
      </c>
      <c r="AV924" s="13" t="s">
        <v>81</v>
      </c>
      <c r="AW924" s="13" t="s">
        <v>30</v>
      </c>
      <c r="AX924" s="13" t="s">
        <v>73</v>
      </c>
      <c r="AY924" s="246" t="s">
        <v>160</v>
      </c>
    </row>
    <row r="925" s="14" customFormat="1">
      <c r="A925" s="14"/>
      <c r="B925" s="247"/>
      <c r="C925" s="248"/>
      <c r="D925" s="232" t="s">
        <v>172</v>
      </c>
      <c r="E925" s="249" t="s">
        <v>1</v>
      </c>
      <c r="F925" s="250" t="s">
        <v>986</v>
      </c>
      <c r="G925" s="248"/>
      <c r="H925" s="251">
        <v>14.699999999999999</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172</v>
      </c>
      <c r="AU925" s="257" t="s">
        <v>83</v>
      </c>
      <c r="AV925" s="14" t="s">
        <v>83</v>
      </c>
      <c r="AW925" s="14" t="s">
        <v>30</v>
      </c>
      <c r="AX925" s="14" t="s">
        <v>73</v>
      </c>
      <c r="AY925" s="257" t="s">
        <v>160</v>
      </c>
    </row>
    <row r="926" s="13" customFormat="1">
      <c r="A926" s="13"/>
      <c r="B926" s="237"/>
      <c r="C926" s="238"/>
      <c r="D926" s="232" t="s">
        <v>172</v>
      </c>
      <c r="E926" s="239" t="s">
        <v>1</v>
      </c>
      <c r="F926" s="240" t="s">
        <v>482</v>
      </c>
      <c r="G926" s="238"/>
      <c r="H926" s="239" t="s">
        <v>1</v>
      </c>
      <c r="I926" s="241"/>
      <c r="J926" s="238"/>
      <c r="K926" s="238"/>
      <c r="L926" s="242"/>
      <c r="M926" s="243"/>
      <c r="N926" s="244"/>
      <c r="O926" s="244"/>
      <c r="P926" s="244"/>
      <c r="Q926" s="244"/>
      <c r="R926" s="244"/>
      <c r="S926" s="244"/>
      <c r="T926" s="245"/>
      <c r="U926" s="13"/>
      <c r="V926" s="13"/>
      <c r="W926" s="13"/>
      <c r="X926" s="13"/>
      <c r="Y926" s="13"/>
      <c r="Z926" s="13"/>
      <c r="AA926" s="13"/>
      <c r="AB926" s="13"/>
      <c r="AC926" s="13"/>
      <c r="AD926" s="13"/>
      <c r="AE926" s="13"/>
      <c r="AT926" s="246" t="s">
        <v>172</v>
      </c>
      <c r="AU926" s="246" t="s">
        <v>83</v>
      </c>
      <c r="AV926" s="13" t="s">
        <v>81</v>
      </c>
      <c r="AW926" s="13" t="s">
        <v>30</v>
      </c>
      <c r="AX926" s="13" t="s">
        <v>73</v>
      </c>
      <c r="AY926" s="246" t="s">
        <v>160</v>
      </c>
    </row>
    <row r="927" s="14" customFormat="1">
      <c r="A927" s="14"/>
      <c r="B927" s="247"/>
      <c r="C927" s="248"/>
      <c r="D927" s="232" t="s">
        <v>172</v>
      </c>
      <c r="E927" s="249" t="s">
        <v>1</v>
      </c>
      <c r="F927" s="250" t="s">
        <v>1011</v>
      </c>
      <c r="G927" s="248"/>
      <c r="H927" s="251">
        <v>15.199999999999999</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172</v>
      </c>
      <c r="AU927" s="257" t="s">
        <v>83</v>
      </c>
      <c r="AV927" s="14" t="s">
        <v>83</v>
      </c>
      <c r="AW927" s="14" t="s">
        <v>30</v>
      </c>
      <c r="AX927" s="14" t="s">
        <v>73</v>
      </c>
      <c r="AY927" s="257" t="s">
        <v>160</v>
      </c>
    </row>
    <row r="928" s="13" customFormat="1">
      <c r="A928" s="13"/>
      <c r="B928" s="237"/>
      <c r="C928" s="238"/>
      <c r="D928" s="232" t="s">
        <v>172</v>
      </c>
      <c r="E928" s="239" t="s">
        <v>1</v>
      </c>
      <c r="F928" s="240" t="s">
        <v>484</v>
      </c>
      <c r="G928" s="238"/>
      <c r="H928" s="239" t="s">
        <v>1</v>
      </c>
      <c r="I928" s="241"/>
      <c r="J928" s="238"/>
      <c r="K928" s="238"/>
      <c r="L928" s="242"/>
      <c r="M928" s="243"/>
      <c r="N928" s="244"/>
      <c r="O928" s="244"/>
      <c r="P928" s="244"/>
      <c r="Q928" s="244"/>
      <c r="R928" s="244"/>
      <c r="S928" s="244"/>
      <c r="T928" s="245"/>
      <c r="U928" s="13"/>
      <c r="V928" s="13"/>
      <c r="W928" s="13"/>
      <c r="X928" s="13"/>
      <c r="Y928" s="13"/>
      <c r="Z928" s="13"/>
      <c r="AA928" s="13"/>
      <c r="AB928" s="13"/>
      <c r="AC928" s="13"/>
      <c r="AD928" s="13"/>
      <c r="AE928" s="13"/>
      <c r="AT928" s="246" t="s">
        <v>172</v>
      </c>
      <c r="AU928" s="246" t="s">
        <v>83</v>
      </c>
      <c r="AV928" s="13" t="s">
        <v>81</v>
      </c>
      <c r="AW928" s="13" t="s">
        <v>30</v>
      </c>
      <c r="AX928" s="13" t="s">
        <v>73</v>
      </c>
      <c r="AY928" s="246" t="s">
        <v>160</v>
      </c>
    </row>
    <row r="929" s="14" customFormat="1">
      <c r="A929" s="14"/>
      <c r="B929" s="247"/>
      <c r="C929" s="248"/>
      <c r="D929" s="232" t="s">
        <v>172</v>
      </c>
      <c r="E929" s="249" t="s">
        <v>1</v>
      </c>
      <c r="F929" s="250" t="s">
        <v>1012</v>
      </c>
      <c r="G929" s="248"/>
      <c r="H929" s="251">
        <v>13.67</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172</v>
      </c>
      <c r="AU929" s="257" t="s">
        <v>83</v>
      </c>
      <c r="AV929" s="14" t="s">
        <v>83</v>
      </c>
      <c r="AW929" s="14" t="s">
        <v>30</v>
      </c>
      <c r="AX929" s="14" t="s">
        <v>73</v>
      </c>
      <c r="AY929" s="257" t="s">
        <v>160</v>
      </c>
    </row>
    <row r="930" s="13" customFormat="1">
      <c r="A930" s="13"/>
      <c r="B930" s="237"/>
      <c r="C930" s="238"/>
      <c r="D930" s="232" t="s">
        <v>172</v>
      </c>
      <c r="E930" s="239" t="s">
        <v>1</v>
      </c>
      <c r="F930" s="240" t="s">
        <v>486</v>
      </c>
      <c r="G930" s="238"/>
      <c r="H930" s="239" t="s">
        <v>1</v>
      </c>
      <c r="I930" s="241"/>
      <c r="J930" s="238"/>
      <c r="K930" s="238"/>
      <c r="L930" s="242"/>
      <c r="M930" s="243"/>
      <c r="N930" s="244"/>
      <c r="O930" s="244"/>
      <c r="P930" s="244"/>
      <c r="Q930" s="244"/>
      <c r="R930" s="244"/>
      <c r="S930" s="244"/>
      <c r="T930" s="245"/>
      <c r="U930" s="13"/>
      <c r="V930" s="13"/>
      <c r="W930" s="13"/>
      <c r="X930" s="13"/>
      <c r="Y930" s="13"/>
      <c r="Z930" s="13"/>
      <c r="AA930" s="13"/>
      <c r="AB930" s="13"/>
      <c r="AC930" s="13"/>
      <c r="AD930" s="13"/>
      <c r="AE930" s="13"/>
      <c r="AT930" s="246" t="s">
        <v>172</v>
      </c>
      <c r="AU930" s="246" t="s">
        <v>83</v>
      </c>
      <c r="AV930" s="13" t="s">
        <v>81</v>
      </c>
      <c r="AW930" s="13" t="s">
        <v>30</v>
      </c>
      <c r="AX930" s="13" t="s">
        <v>73</v>
      </c>
      <c r="AY930" s="246" t="s">
        <v>160</v>
      </c>
    </row>
    <row r="931" s="14" customFormat="1">
      <c r="A931" s="14"/>
      <c r="B931" s="247"/>
      <c r="C931" s="248"/>
      <c r="D931" s="232" t="s">
        <v>172</v>
      </c>
      <c r="E931" s="249" t="s">
        <v>1</v>
      </c>
      <c r="F931" s="250" t="s">
        <v>1013</v>
      </c>
      <c r="G931" s="248"/>
      <c r="H931" s="251">
        <v>18.870000000000001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172</v>
      </c>
      <c r="AU931" s="257" t="s">
        <v>83</v>
      </c>
      <c r="AV931" s="14" t="s">
        <v>83</v>
      </c>
      <c r="AW931" s="14" t="s">
        <v>30</v>
      </c>
      <c r="AX931" s="14" t="s">
        <v>73</v>
      </c>
      <c r="AY931" s="257" t="s">
        <v>160</v>
      </c>
    </row>
    <row r="932" s="13" customFormat="1">
      <c r="A932" s="13"/>
      <c r="B932" s="237"/>
      <c r="C932" s="238"/>
      <c r="D932" s="232" t="s">
        <v>172</v>
      </c>
      <c r="E932" s="239" t="s">
        <v>1</v>
      </c>
      <c r="F932" s="240" t="s">
        <v>488</v>
      </c>
      <c r="G932" s="238"/>
      <c r="H932" s="239" t="s">
        <v>1</v>
      </c>
      <c r="I932" s="241"/>
      <c r="J932" s="238"/>
      <c r="K932" s="238"/>
      <c r="L932" s="242"/>
      <c r="M932" s="243"/>
      <c r="N932" s="244"/>
      <c r="O932" s="244"/>
      <c r="P932" s="244"/>
      <c r="Q932" s="244"/>
      <c r="R932" s="244"/>
      <c r="S932" s="244"/>
      <c r="T932" s="245"/>
      <c r="U932" s="13"/>
      <c r="V932" s="13"/>
      <c r="W932" s="13"/>
      <c r="X932" s="13"/>
      <c r="Y932" s="13"/>
      <c r="Z932" s="13"/>
      <c r="AA932" s="13"/>
      <c r="AB932" s="13"/>
      <c r="AC932" s="13"/>
      <c r="AD932" s="13"/>
      <c r="AE932" s="13"/>
      <c r="AT932" s="246" t="s">
        <v>172</v>
      </c>
      <c r="AU932" s="246" t="s">
        <v>83</v>
      </c>
      <c r="AV932" s="13" t="s">
        <v>81</v>
      </c>
      <c r="AW932" s="13" t="s">
        <v>30</v>
      </c>
      <c r="AX932" s="13" t="s">
        <v>73</v>
      </c>
      <c r="AY932" s="246" t="s">
        <v>160</v>
      </c>
    </row>
    <row r="933" s="14" customFormat="1">
      <c r="A933" s="14"/>
      <c r="B933" s="247"/>
      <c r="C933" s="248"/>
      <c r="D933" s="232" t="s">
        <v>172</v>
      </c>
      <c r="E933" s="249" t="s">
        <v>1</v>
      </c>
      <c r="F933" s="250" t="s">
        <v>1014</v>
      </c>
      <c r="G933" s="248"/>
      <c r="H933" s="251">
        <v>24.68</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172</v>
      </c>
      <c r="AU933" s="257" t="s">
        <v>83</v>
      </c>
      <c r="AV933" s="14" t="s">
        <v>83</v>
      </c>
      <c r="AW933" s="14" t="s">
        <v>30</v>
      </c>
      <c r="AX933" s="14" t="s">
        <v>73</v>
      </c>
      <c r="AY933" s="257" t="s">
        <v>160</v>
      </c>
    </row>
    <row r="934" s="13" customFormat="1">
      <c r="A934" s="13"/>
      <c r="B934" s="237"/>
      <c r="C934" s="238"/>
      <c r="D934" s="232" t="s">
        <v>172</v>
      </c>
      <c r="E934" s="239" t="s">
        <v>1</v>
      </c>
      <c r="F934" s="240" t="s">
        <v>490</v>
      </c>
      <c r="G934" s="238"/>
      <c r="H934" s="239" t="s">
        <v>1</v>
      </c>
      <c r="I934" s="241"/>
      <c r="J934" s="238"/>
      <c r="K934" s="238"/>
      <c r="L934" s="242"/>
      <c r="M934" s="243"/>
      <c r="N934" s="244"/>
      <c r="O934" s="244"/>
      <c r="P934" s="244"/>
      <c r="Q934" s="244"/>
      <c r="R934" s="244"/>
      <c r="S934" s="244"/>
      <c r="T934" s="245"/>
      <c r="U934" s="13"/>
      <c r="V934" s="13"/>
      <c r="W934" s="13"/>
      <c r="X934" s="13"/>
      <c r="Y934" s="13"/>
      <c r="Z934" s="13"/>
      <c r="AA934" s="13"/>
      <c r="AB934" s="13"/>
      <c r="AC934" s="13"/>
      <c r="AD934" s="13"/>
      <c r="AE934" s="13"/>
      <c r="AT934" s="246" t="s">
        <v>172</v>
      </c>
      <c r="AU934" s="246" t="s">
        <v>83</v>
      </c>
      <c r="AV934" s="13" t="s">
        <v>81</v>
      </c>
      <c r="AW934" s="13" t="s">
        <v>30</v>
      </c>
      <c r="AX934" s="13" t="s">
        <v>73</v>
      </c>
      <c r="AY934" s="246" t="s">
        <v>160</v>
      </c>
    </row>
    <row r="935" s="14" customFormat="1">
      <c r="A935" s="14"/>
      <c r="B935" s="247"/>
      <c r="C935" s="248"/>
      <c r="D935" s="232" t="s">
        <v>172</v>
      </c>
      <c r="E935" s="249" t="s">
        <v>1</v>
      </c>
      <c r="F935" s="250" t="s">
        <v>1015</v>
      </c>
      <c r="G935" s="248"/>
      <c r="H935" s="251">
        <v>6.5499999999999998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172</v>
      </c>
      <c r="AU935" s="257" t="s">
        <v>83</v>
      </c>
      <c r="AV935" s="14" t="s">
        <v>83</v>
      </c>
      <c r="AW935" s="14" t="s">
        <v>30</v>
      </c>
      <c r="AX935" s="14" t="s">
        <v>73</v>
      </c>
      <c r="AY935" s="257" t="s">
        <v>160</v>
      </c>
    </row>
    <row r="936" s="16" customFormat="1">
      <c r="A936" s="16"/>
      <c r="B936" s="269"/>
      <c r="C936" s="270"/>
      <c r="D936" s="232" t="s">
        <v>172</v>
      </c>
      <c r="E936" s="271" t="s">
        <v>1</v>
      </c>
      <c r="F936" s="272" t="s">
        <v>182</v>
      </c>
      <c r="G936" s="270"/>
      <c r="H936" s="273">
        <v>712.17999999999995</v>
      </c>
      <c r="I936" s="274"/>
      <c r="J936" s="270"/>
      <c r="K936" s="270"/>
      <c r="L936" s="275"/>
      <c r="M936" s="276"/>
      <c r="N936" s="277"/>
      <c r="O936" s="277"/>
      <c r="P936" s="277"/>
      <c r="Q936" s="277"/>
      <c r="R936" s="277"/>
      <c r="S936" s="277"/>
      <c r="T936" s="278"/>
      <c r="U936" s="16"/>
      <c r="V936" s="16"/>
      <c r="W936" s="16"/>
      <c r="X936" s="16"/>
      <c r="Y936" s="16"/>
      <c r="Z936" s="16"/>
      <c r="AA936" s="16"/>
      <c r="AB936" s="16"/>
      <c r="AC936" s="16"/>
      <c r="AD936" s="16"/>
      <c r="AE936" s="16"/>
      <c r="AT936" s="279" t="s">
        <v>172</v>
      </c>
      <c r="AU936" s="279" t="s">
        <v>83</v>
      </c>
      <c r="AV936" s="16" t="s">
        <v>168</v>
      </c>
      <c r="AW936" s="16" t="s">
        <v>30</v>
      </c>
      <c r="AX936" s="16" t="s">
        <v>81</v>
      </c>
      <c r="AY936" s="279" t="s">
        <v>160</v>
      </c>
    </row>
    <row r="937" s="2" customFormat="1" ht="24.15" customHeight="1">
      <c r="A937" s="39"/>
      <c r="B937" s="40"/>
      <c r="C937" s="281" t="s">
        <v>1016</v>
      </c>
      <c r="D937" s="281" t="s">
        <v>832</v>
      </c>
      <c r="E937" s="282" t="s">
        <v>1017</v>
      </c>
      <c r="F937" s="283" t="s">
        <v>1018</v>
      </c>
      <c r="G937" s="284" t="s">
        <v>236</v>
      </c>
      <c r="H937" s="285">
        <v>712.17999999999995</v>
      </c>
      <c r="I937" s="286"/>
      <c r="J937" s="287">
        <f>ROUND(I937*H937,2)</f>
        <v>0</v>
      </c>
      <c r="K937" s="283" t="s">
        <v>835</v>
      </c>
      <c r="L937" s="288"/>
      <c r="M937" s="289" t="s">
        <v>1</v>
      </c>
      <c r="N937" s="290" t="s">
        <v>38</v>
      </c>
      <c r="O937" s="92"/>
      <c r="P937" s="228">
        <f>O937*H937</f>
        <v>0</v>
      </c>
      <c r="Q937" s="228">
        <v>5.0000000000000002E-05</v>
      </c>
      <c r="R937" s="228">
        <f>Q937*H937</f>
        <v>0.035609000000000002</v>
      </c>
      <c r="S937" s="228">
        <v>0</v>
      </c>
      <c r="T937" s="229">
        <f>S937*H937</f>
        <v>0</v>
      </c>
      <c r="U937" s="39"/>
      <c r="V937" s="39"/>
      <c r="W937" s="39"/>
      <c r="X937" s="39"/>
      <c r="Y937" s="39"/>
      <c r="Z937" s="39"/>
      <c r="AA937" s="39"/>
      <c r="AB937" s="39"/>
      <c r="AC937" s="39"/>
      <c r="AD937" s="39"/>
      <c r="AE937" s="39"/>
      <c r="AR937" s="230" t="s">
        <v>399</v>
      </c>
      <c r="AT937" s="230" t="s">
        <v>832</v>
      </c>
      <c r="AU937" s="230" t="s">
        <v>83</v>
      </c>
      <c r="AY937" s="18" t="s">
        <v>160</v>
      </c>
      <c r="BE937" s="231">
        <f>IF(N937="základní",J937,0)</f>
        <v>0</v>
      </c>
      <c r="BF937" s="231">
        <f>IF(N937="snížená",J937,0)</f>
        <v>0</v>
      </c>
      <c r="BG937" s="231">
        <f>IF(N937="zákl. přenesená",J937,0)</f>
        <v>0</v>
      </c>
      <c r="BH937" s="231">
        <f>IF(N937="sníž. přenesená",J937,0)</f>
        <v>0</v>
      </c>
      <c r="BI937" s="231">
        <f>IF(N937="nulová",J937,0)</f>
        <v>0</v>
      </c>
      <c r="BJ937" s="18" t="s">
        <v>81</v>
      </c>
      <c r="BK937" s="231">
        <f>ROUND(I937*H937,2)</f>
        <v>0</v>
      </c>
      <c r="BL937" s="18" t="s">
        <v>251</v>
      </c>
      <c r="BM937" s="230" t="s">
        <v>1019</v>
      </c>
    </row>
    <row r="938" s="2" customFormat="1">
      <c r="A938" s="39"/>
      <c r="B938" s="40"/>
      <c r="C938" s="41"/>
      <c r="D938" s="232" t="s">
        <v>170</v>
      </c>
      <c r="E938" s="41"/>
      <c r="F938" s="233" t="s">
        <v>1018</v>
      </c>
      <c r="G938" s="41"/>
      <c r="H938" s="41"/>
      <c r="I938" s="234"/>
      <c r="J938" s="41"/>
      <c r="K938" s="41"/>
      <c r="L938" s="45"/>
      <c r="M938" s="235"/>
      <c r="N938" s="236"/>
      <c r="O938" s="92"/>
      <c r="P938" s="92"/>
      <c r="Q938" s="92"/>
      <c r="R938" s="92"/>
      <c r="S938" s="92"/>
      <c r="T938" s="93"/>
      <c r="U938" s="39"/>
      <c r="V938" s="39"/>
      <c r="W938" s="39"/>
      <c r="X938" s="39"/>
      <c r="Y938" s="39"/>
      <c r="Z938" s="39"/>
      <c r="AA938" s="39"/>
      <c r="AB938" s="39"/>
      <c r="AC938" s="39"/>
      <c r="AD938" s="39"/>
      <c r="AE938" s="39"/>
      <c r="AT938" s="18" t="s">
        <v>170</v>
      </c>
      <c r="AU938" s="18" t="s">
        <v>83</v>
      </c>
    </row>
    <row r="939" s="2" customFormat="1" ht="24.15" customHeight="1">
      <c r="A939" s="39"/>
      <c r="B939" s="40"/>
      <c r="C939" s="219" t="s">
        <v>1020</v>
      </c>
      <c r="D939" s="219" t="s">
        <v>163</v>
      </c>
      <c r="E939" s="220" t="s">
        <v>1021</v>
      </c>
      <c r="F939" s="221" t="s">
        <v>1022</v>
      </c>
      <c r="G939" s="222" t="s">
        <v>166</v>
      </c>
      <c r="H939" s="223">
        <v>492.01999999999998</v>
      </c>
      <c r="I939" s="224"/>
      <c r="J939" s="225">
        <f>ROUND(I939*H939,2)</f>
        <v>0</v>
      </c>
      <c r="K939" s="221" t="s">
        <v>1</v>
      </c>
      <c r="L939" s="45"/>
      <c r="M939" s="226" t="s">
        <v>1</v>
      </c>
      <c r="N939" s="227" t="s">
        <v>38</v>
      </c>
      <c r="O939" s="92"/>
      <c r="P939" s="228">
        <f>O939*H939</f>
        <v>0</v>
      </c>
      <c r="Q939" s="228">
        <v>1.0000000000000001E-05</v>
      </c>
      <c r="R939" s="228">
        <f>Q939*H939</f>
        <v>0.0049202000000000004</v>
      </c>
      <c r="S939" s="228">
        <v>0</v>
      </c>
      <c r="T939" s="229">
        <f>S939*H939</f>
        <v>0</v>
      </c>
      <c r="U939" s="39"/>
      <c r="V939" s="39"/>
      <c r="W939" s="39"/>
      <c r="X939" s="39"/>
      <c r="Y939" s="39"/>
      <c r="Z939" s="39"/>
      <c r="AA939" s="39"/>
      <c r="AB939" s="39"/>
      <c r="AC939" s="39"/>
      <c r="AD939" s="39"/>
      <c r="AE939" s="39"/>
      <c r="AR939" s="230" t="s">
        <v>251</v>
      </c>
      <c r="AT939" s="230" t="s">
        <v>163</v>
      </c>
      <c r="AU939" s="230" t="s">
        <v>83</v>
      </c>
      <c r="AY939" s="18" t="s">
        <v>160</v>
      </c>
      <c r="BE939" s="231">
        <f>IF(N939="základní",J939,0)</f>
        <v>0</v>
      </c>
      <c r="BF939" s="231">
        <f>IF(N939="snížená",J939,0)</f>
        <v>0</v>
      </c>
      <c r="BG939" s="231">
        <f>IF(N939="zákl. přenesená",J939,0)</f>
        <v>0</v>
      </c>
      <c r="BH939" s="231">
        <f>IF(N939="sníž. přenesená",J939,0)</f>
        <v>0</v>
      </c>
      <c r="BI939" s="231">
        <f>IF(N939="nulová",J939,0)</f>
        <v>0</v>
      </c>
      <c r="BJ939" s="18" t="s">
        <v>81</v>
      </c>
      <c r="BK939" s="231">
        <f>ROUND(I939*H939,2)</f>
        <v>0</v>
      </c>
      <c r="BL939" s="18" t="s">
        <v>251</v>
      </c>
      <c r="BM939" s="230" t="s">
        <v>1023</v>
      </c>
    </row>
    <row r="940" s="2" customFormat="1">
      <c r="A940" s="39"/>
      <c r="B940" s="40"/>
      <c r="C940" s="41"/>
      <c r="D940" s="232" t="s">
        <v>170</v>
      </c>
      <c r="E940" s="41"/>
      <c r="F940" s="233" t="s">
        <v>1024</v>
      </c>
      <c r="G940" s="41"/>
      <c r="H940" s="41"/>
      <c r="I940" s="234"/>
      <c r="J940" s="41"/>
      <c r="K940" s="41"/>
      <c r="L940" s="45"/>
      <c r="M940" s="235"/>
      <c r="N940" s="236"/>
      <c r="O940" s="92"/>
      <c r="P940" s="92"/>
      <c r="Q940" s="92"/>
      <c r="R940" s="92"/>
      <c r="S940" s="92"/>
      <c r="T940" s="93"/>
      <c r="U940" s="39"/>
      <c r="V940" s="39"/>
      <c r="W940" s="39"/>
      <c r="X940" s="39"/>
      <c r="Y940" s="39"/>
      <c r="Z940" s="39"/>
      <c r="AA940" s="39"/>
      <c r="AB940" s="39"/>
      <c r="AC940" s="39"/>
      <c r="AD940" s="39"/>
      <c r="AE940" s="39"/>
      <c r="AT940" s="18" t="s">
        <v>170</v>
      </c>
      <c r="AU940" s="18" t="s">
        <v>83</v>
      </c>
    </row>
    <row r="941" s="13" customFormat="1">
      <c r="A941" s="13"/>
      <c r="B941" s="237"/>
      <c r="C941" s="238"/>
      <c r="D941" s="232" t="s">
        <v>172</v>
      </c>
      <c r="E941" s="239" t="s">
        <v>1</v>
      </c>
      <c r="F941" s="240" t="s">
        <v>1025</v>
      </c>
      <c r="G941" s="238"/>
      <c r="H941" s="239" t="s">
        <v>1</v>
      </c>
      <c r="I941" s="241"/>
      <c r="J941" s="238"/>
      <c r="K941" s="238"/>
      <c r="L941" s="242"/>
      <c r="M941" s="243"/>
      <c r="N941" s="244"/>
      <c r="O941" s="244"/>
      <c r="P941" s="244"/>
      <c r="Q941" s="244"/>
      <c r="R941" s="244"/>
      <c r="S941" s="244"/>
      <c r="T941" s="245"/>
      <c r="U941" s="13"/>
      <c r="V941" s="13"/>
      <c r="W941" s="13"/>
      <c r="X941" s="13"/>
      <c r="Y941" s="13"/>
      <c r="Z941" s="13"/>
      <c r="AA941" s="13"/>
      <c r="AB941" s="13"/>
      <c r="AC941" s="13"/>
      <c r="AD941" s="13"/>
      <c r="AE941" s="13"/>
      <c r="AT941" s="246" t="s">
        <v>172</v>
      </c>
      <c r="AU941" s="246" t="s">
        <v>83</v>
      </c>
      <c r="AV941" s="13" t="s">
        <v>81</v>
      </c>
      <c r="AW941" s="13" t="s">
        <v>30</v>
      </c>
      <c r="AX941" s="13" t="s">
        <v>73</v>
      </c>
      <c r="AY941" s="246" t="s">
        <v>160</v>
      </c>
    </row>
    <row r="942" s="14" customFormat="1">
      <c r="A942" s="14"/>
      <c r="B942" s="247"/>
      <c r="C942" s="248"/>
      <c r="D942" s="232" t="s">
        <v>172</v>
      </c>
      <c r="E942" s="249" t="s">
        <v>1</v>
      </c>
      <c r="F942" s="250" t="s">
        <v>1026</v>
      </c>
      <c r="G942" s="248"/>
      <c r="H942" s="251">
        <v>492.01999999999998</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172</v>
      </c>
      <c r="AU942" s="257" t="s">
        <v>83</v>
      </c>
      <c r="AV942" s="14" t="s">
        <v>83</v>
      </c>
      <c r="AW942" s="14" t="s">
        <v>30</v>
      </c>
      <c r="AX942" s="14" t="s">
        <v>81</v>
      </c>
      <c r="AY942" s="257" t="s">
        <v>160</v>
      </c>
    </row>
    <row r="943" s="2" customFormat="1" ht="24.15" customHeight="1">
      <c r="A943" s="39"/>
      <c r="B943" s="40"/>
      <c r="C943" s="281" t="s">
        <v>1027</v>
      </c>
      <c r="D943" s="281" t="s">
        <v>832</v>
      </c>
      <c r="E943" s="282" t="s">
        <v>1028</v>
      </c>
      <c r="F943" s="283" t="s">
        <v>1029</v>
      </c>
      <c r="G943" s="284" t="s">
        <v>166</v>
      </c>
      <c r="H943" s="285">
        <v>516.62099999999998</v>
      </c>
      <c r="I943" s="286"/>
      <c r="J943" s="287">
        <f>ROUND(I943*H943,2)</f>
        <v>0</v>
      </c>
      <c r="K943" s="283" t="s">
        <v>835</v>
      </c>
      <c r="L943" s="288"/>
      <c r="M943" s="289" t="s">
        <v>1</v>
      </c>
      <c r="N943" s="290" t="s">
        <v>38</v>
      </c>
      <c r="O943" s="92"/>
      <c r="P943" s="228">
        <f>O943*H943</f>
        <v>0</v>
      </c>
      <c r="Q943" s="228">
        <v>0.00016000000000000001</v>
      </c>
      <c r="R943" s="228">
        <f>Q943*H943</f>
        <v>0.082659360000000001</v>
      </c>
      <c r="S943" s="228">
        <v>0</v>
      </c>
      <c r="T943" s="229">
        <f>S943*H943</f>
        <v>0</v>
      </c>
      <c r="U943" s="39"/>
      <c r="V943" s="39"/>
      <c r="W943" s="39"/>
      <c r="X943" s="39"/>
      <c r="Y943" s="39"/>
      <c r="Z943" s="39"/>
      <c r="AA943" s="39"/>
      <c r="AB943" s="39"/>
      <c r="AC943" s="39"/>
      <c r="AD943" s="39"/>
      <c r="AE943" s="39"/>
      <c r="AR943" s="230" t="s">
        <v>399</v>
      </c>
      <c r="AT943" s="230" t="s">
        <v>832</v>
      </c>
      <c r="AU943" s="230" t="s">
        <v>83</v>
      </c>
      <c r="AY943" s="18" t="s">
        <v>160</v>
      </c>
      <c r="BE943" s="231">
        <f>IF(N943="základní",J943,0)</f>
        <v>0</v>
      </c>
      <c r="BF943" s="231">
        <f>IF(N943="snížená",J943,0)</f>
        <v>0</v>
      </c>
      <c r="BG943" s="231">
        <f>IF(N943="zákl. přenesená",J943,0)</f>
        <v>0</v>
      </c>
      <c r="BH943" s="231">
        <f>IF(N943="sníž. přenesená",J943,0)</f>
        <v>0</v>
      </c>
      <c r="BI943" s="231">
        <f>IF(N943="nulová",J943,0)</f>
        <v>0</v>
      </c>
      <c r="BJ943" s="18" t="s">
        <v>81</v>
      </c>
      <c r="BK943" s="231">
        <f>ROUND(I943*H943,2)</f>
        <v>0</v>
      </c>
      <c r="BL943" s="18" t="s">
        <v>251</v>
      </c>
      <c r="BM943" s="230" t="s">
        <v>1030</v>
      </c>
    </row>
    <row r="944" s="2" customFormat="1">
      <c r="A944" s="39"/>
      <c r="B944" s="40"/>
      <c r="C944" s="41"/>
      <c r="D944" s="232" t="s">
        <v>170</v>
      </c>
      <c r="E944" s="41"/>
      <c r="F944" s="233" t="s">
        <v>1029</v>
      </c>
      <c r="G944" s="41"/>
      <c r="H944" s="41"/>
      <c r="I944" s="234"/>
      <c r="J944" s="41"/>
      <c r="K944" s="41"/>
      <c r="L944" s="45"/>
      <c r="M944" s="235"/>
      <c r="N944" s="236"/>
      <c r="O944" s="92"/>
      <c r="P944" s="92"/>
      <c r="Q944" s="92"/>
      <c r="R944" s="92"/>
      <c r="S944" s="92"/>
      <c r="T944" s="93"/>
      <c r="U944" s="39"/>
      <c r="V944" s="39"/>
      <c r="W944" s="39"/>
      <c r="X944" s="39"/>
      <c r="Y944" s="39"/>
      <c r="Z944" s="39"/>
      <c r="AA944" s="39"/>
      <c r="AB944" s="39"/>
      <c r="AC944" s="39"/>
      <c r="AD944" s="39"/>
      <c r="AE944" s="39"/>
      <c r="AT944" s="18" t="s">
        <v>170</v>
      </c>
      <c r="AU944" s="18" t="s">
        <v>83</v>
      </c>
    </row>
    <row r="945" s="14" customFormat="1">
      <c r="A945" s="14"/>
      <c r="B945" s="247"/>
      <c r="C945" s="248"/>
      <c r="D945" s="232" t="s">
        <v>172</v>
      </c>
      <c r="E945" s="248"/>
      <c r="F945" s="250" t="s">
        <v>1031</v>
      </c>
      <c r="G945" s="248"/>
      <c r="H945" s="251">
        <v>516.62099999999998</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172</v>
      </c>
      <c r="AU945" s="257" t="s">
        <v>83</v>
      </c>
      <c r="AV945" s="14" t="s">
        <v>83</v>
      </c>
      <c r="AW945" s="14" t="s">
        <v>4</v>
      </c>
      <c r="AX945" s="14" t="s">
        <v>81</v>
      </c>
      <c r="AY945" s="257" t="s">
        <v>160</v>
      </c>
    </row>
    <row r="946" s="2" customFormat="1" ht="24.15" customHeight="1">
      <c r="A946" s="39"/>
      <c r="B946" s="40"/>
      <c r="C946" s="219" t="s">
        <v>1032</v>
      </c>
      <c r="D946" s="219" t="s">
        <v>163</v>
      </c>
      <c r="E946" s="220" t="s">
        <v>1033</v>
      </c>
      <c r="F946" s="221" t="s">
        <v>1034</v>
      </c>
      <c r="G946" s="222" t="s">
        <v>227</v>
      </c>
      <c r="H946" s="223">
        <v>9.5210000000000008</v>
      </c>
      <c r="I946" s="224"/>
      <c r="J946" s="225">
        <f>ROUND(I946*H946,2)</f>
        <v>0</v>
      </c>
      <c r="K946" s="221" t="s">
        <v>167</v>
      </c>
      <c r="L946" s="45"/>
      <c r="M946" s="226" t="s">
        <v>1</v>
      </c>
      <c r="N946" s="227" t="s">
        <v>38</v>
      </c>
      <c r="O946" s="92"/>
      <c r="P946" s="228">
        <f>O946*H946</f>
        <v>0</v>
      </c>
      <c r="Q946" s="228">
        <v>0</v>
      </c>
      <c r="R946" s="228">
        <f>Q946*H946</f>
        <v>0</v>
      </c>
      <c r="S946" s="228">
        <v>0</v>
      </c>
      <c r="T946" s="229">
        <f>S946*H946</f>
        <v>0</v>
      </c>
      <c r="U946" s="39"/>
      <c r="V946" s="39"/>
      <c r="W946" s="39"/>
      <c r="X946" s="39"/>
      <c r="Y946" s="39"/>
      <c r="Z946" s="39"/>
      <c r="AA946" s="39"/>
      <c r="AB946" s="39"/>
      <c r="AC946" s="39"/>
      <c r="AD946" s="39"/>
      <c r="AE946" s="39"/>
      <c r="AR946" s="230" t="s">
        <v>251</v>
      </c>
      <c r="AT946" s="230" t="s">
        <v>163</v>
      </c>
      <c r="AU946" s="230" t="s">
        <v>83</v>
      </c>
      <c r="AY946" s="18" t="s">
        <v>160</v>
      </c>
      <c r="BE946" s="231">
        <f>IF(N946="základní",J946,0)</f>
        <v>0</v>
      </c>
      <c r="BF946" s="231">
        <f>IF(N946="snížená",J946,0)</f>
        <v>0</v>
      </c>
      <c r="BG946" s="231">
        <f>IF(N946="zákl. přenesená",J946,0)</f>
        <v>0</v>
      </c>
      <c r="BH946" s="231">
        <f>IF(N946="sníž. přenesená",J946,0)</f>
        <v>0</v>
      </c>
      <c r="BI946" s="231">
        <f>IF(N946="nulová",J946,0)</f>
        <v>0</v>
      </c>
      <c r="BJ946" s="18" t="s">
        <v>81</v>
      </c>
      <c r="BK946" s="231">
        <f>ROUND(I946*H946,2)</f>
        <v>0</v>
      </c>
      <c r="BL946" s="18" t="s">
        <v>251</v>
      </c>
      <c r="BM946" s="230" t="s">
        <v>1035</v>
      </c>
    </row>
    <row r="947" s="2" customFormat="1">
      <c r="A947" s="39"/>
      <c r="B947" s="40"/>
      <c r="C947" s="41"/>
      <c r="D947" s="232" t="s">
        <v>170</v>
      </c>
      <c r="E947" s="41"/>
      <c r="F947" s="233" t="s">
        <v>1036</v>
      </c>
      <c r="G947" s="41"/>
      <c r="H947" s="41"/>
      <c r="I947" s="234"/>
      <c r="J947" s="41"/>
      <c r="K947" s="41"/>
      <c r="L947" s="45"/>
      <c r="M947" s="235"/>
      <c r="N947" s="236"/>
      <c r="O947" s="92"/>
      <c r="P947" s="92"/>
      <c r="Q947" s="92"/>
      <c r="R947" s="92"/>
      <c r="S947" s="92"/>
      <c r="T947" s="93"/>
      <c r="U947" s="39"/>
      <c r="V947" s="39"/>
      <c r="W947" s="39"/>
      <c r="X947" s="39"/>
      <c r="Y947" s="39"/>
      <c r="Z947" s="39"/>
      <c r="AA947" s="39"/>
      <c r="AB947" s="39"/>
      <c r="AC947" s="39"/>
      <c r="AD947" s="39"/>
      <c r="AE947" s="39"/>
      <c r="AT947" s="18" t="s">
        <v>170</v>
      </c>
      <c r="AU947" s="18" t="s">
        <v>83</v>
      </c>
    </row>
    <row r="948" s="12" customFormat="1" ht="22.8" customHeight="1">
      <c r="A948" s="12"/>
      <c r="B948" s="203"/>
      <c r="C948" s="204"/>
      <c r="D948" s="205" t="s">
        <v>72</v>
      </c>
      <c r="E948" s="217" t="s">
        <v>1037</v>
      </c>
      <c r="F948" s="217" t="s">
        <v>1038</v>
      </c>
      <c r="G948" s="204"/>
      <c r="H948" s="204"/>
      <c r="I948" s="207"/>
      <c r="J948" s="218">
        <f>BK948</f>
        <v>0</v>
      </c>
      <c r="K948" s="204"/>
      <c r="L948" s="209"/>
      <c r="M948" s="210"/>
      <c r="N948" s="211"/>
      <c r="O948" s="211"/>
      <c r="P948" s="212">
        <f>SUM(P949:P1117)</f>
        <v>0</v>
      </c>
      <c r="Q948" s="211"/>
      <c r="R948" s="212">
        <f>SUM(R949:R1117)</f>
        <v>0.60311444999999997</v>
      </c>
      <c r="S948" s="211"/>
      <c r="T948" s="213">
        <f>SUM(T949:T1117)</f>
        <v>0</v>
      </c>
      <c r="U948" s="12"/>
      <c r="V948" s="12"/>
      <c r="W948" s="12"/>
      <c r="X948" s="12"/>
      <c r="Y948" s="12"/>
      <c r="Z948" s="12"/>
      <c r="AA948" s="12"/>
      <c r="AB948" s="12"/>
      <c r="AC948" s="12"/>
      <c r="AD948" s="12"/>
      <c r="AE948" s="12"/>
      <c r="AR948" s="214" t="s">
        <v>83</v>
      </c>
      <c r="AT948" s="215" t="s">
        <v>72</v>
      </c>
      <c r="AU948" s="215" t="s">
        <v>81</v>
      </c>
      <c r="AY948" s="214" t="s">
        <v>160</v>
      </c>
      <c r="BK948" s="216">
        <f>SUM(BK949:BK1117)</f>
        <v>0</v>
      </c>
    </row>
    <row r="949" s="2" customFormat="1" ht="33" customHeight="1">
      <c r="A949" s="39"/>
      <c r="B949" s="40"/>
      <c r="C949" s="219" t="s">
        <v>1039</v>
      </c>
      <c r="D949" s="219" t="s">
        <v>163</v>
      </c>
      <c r="E949" s="220" t="s">
        <v>1040</v>
      </c>
      <c r="F949" s="221" t="s">
        <v>1041</v>
      </c>
      <c r="G949" s="222" t="s">
        <v>166</v>
      </c>
      <c r="H949" s="223">
        <v>616.42999999999995</v>
      </c>
      <c r="I949" s="224"/>
      <c r="J949" s="225">
        <f>ROUND(I949*H949,2)</f>
        <v>0</v>
      </c>
      <c r="K949" s="221" t="s">
        <v>167</v>
      </c>
      <c r="L949" s="45"/>
      <c r="M949" s="226" t="s">
        <v>1</v>
      </c>
      <c r="N949" s="227" t="s">
        <v>38</v>
      </c>
      <c r="O949" s="92"/>
      <c r="P949" s="228">
        <f>O949*H949</f>
        <v>0</v>
      </c>
      <c r="Q949" s="228">
        <v>0.00094499999999999998</v>
      </c>
      <c r="R949" s="228">
        <f>Q949*H949</f>
        <v>0.58252634999999997</v>
      </c>
      <c r="S949" s="228">
        <v>0</v>
      </c>
      <c r="T949" s="229">
        <f>S949*H949</f>
        <v>0</v>
      </c>
      <c r="U949" s="39"/>
      <c r="V949" s="39"/>
      <c r="W949" s="39"/>
      <c r="X949" s="39"/>
      <c r="Y949" s="39"/>
      <c r="Z949" s="39"/>
      <c r="AA949" s="39"/>
      <c r="AB949" s="39"/>
      <c r="AC949" s="39"/>
      <c r="AD949" s="39"/>
      <c r="AE949" s="39"/>
      <c r="AR949" s="230" t="s">
        <v>251</v>
      </c>
      <c r="AT949" s="230" t="s">
        <v>163</v>
      </c>
      <c r="AU949" s="230" t="s">
        <v>83</v>
      </c>
      <c r="AY949" s="18" t="s">
        <v>160</v>
      </c>
      <c r="BE949" s="231">
        <f>IF(N949="základní",J949,0)</f>
        <v>0</v>
      </c>
      <c r="BF949" s="231">
        <f>IF(N949="snížená",J949,0)</f>
        <v>0</v>
      </c>
      <c r="BG949" s="231">
        <f>IF(N949="zákl. přenesená",J949,0)</f>
        <v>0</v>
      </c>
      <c r="BH949" s="231">
        <f>IF(N949="sníž. přenesená",J949,0)</f>
        <v>0</v>
      </c>
      <c r="BI949" s="231">
        <f>IF(N949="nulová",J949,0)</f>
        <v>0</v>
      </c>
      <c r="BJ949" s="18" t="s">
        <v>81</v>
      </c>
      <c r="BK949" s="231">
        <f>ROUND(I949*H949,2)</f>
        <v>0</v>
      </c>
      <c r="BL949" s="18" t="s">
        <v>251</v>
      </c>
      <c r="BM949" s="230" t="s">
        <v>1042</v>
      </c>
    </row>
    <row r="950" s="2" customFormat="1">
      <c r="A950" s="39"/>
      <c r="B950" s="40"/>
      <c r="C950" s="41"/>
      <c r="D950" s="232" t="s">
        <v>170</v>
      </c>
      <c r="E950" s="41"/>
      <c r="F950" s="233" t="s">
        <v>1043</v>
      </c>
      <c r="G950" s="41"/>
      <c r="H950" s="41"/>
      <c r="I950" s="234"/>
      <c r="J950" s="41"/>
      <c r="K950" s="41"/>
      <c r="L950" s="45"/>
      <c r="M950" s="235"/>
      <c r="N950" s="236"/>
      <c r="O950" s="92"/>
      <c r="P950" s="92"/>
      <c r="Q950" s="92"/>
      <c r="R950" s="92"/>
      <c r="S950" s="92"/>
      <c r="T950" s="93"/>
      <c r="U950" s="39"/>
      <c r="V950" s="39"/>
      <c r="W950" s="39"/>
      <c r="X950" s="39"/>
      <c r="Y950" s="39"/>
      <c r="Z950" s="39"/>
      <c r="AA950" s="39"/>
      <c r="AB950" s="39"/>
      <c r="AC950" s="39"/>
      <c r="AD950" s="39"/>
      <c r="AE950" s="39"/>
      <c r="AT950" s="18" t="s">
        <v>170</v>
      </c>
      <c r="AU950" s="18" t="s">
        <v>83</v>
      </c>
    </row>
    <row r="951" s="13" customFormat="1">
      <c r="A951" s="13"/>
      <c r="B951" s="237"/>
      <c r="C951" s="238"/>
      <c r="D951" s="232" t="s">
        <v>172</v>
      </c>
      <c r="E951" s="239" t="s">
        <v>1</v>
      </c>
      <c r="F951" s="240" t="s">
        <v>431</v>
      </c>
      <c r="G951" s="238"/>
      <c r="H951" s="239" t="s">
        <v>1</v>
      </c>
      <c r="I951" s="241"/>
      <c r="J951" s="238"/>
      <c r="K951" s="238"/>
      <c r="L951" s="242"/>
      <c r="M951" s="243"/>
      <c r="N951" s="244"/>
      <c r="O951" s="244"/>
      <c r="P951" s="244"/>
      <c r="Q951" s="244"/>
      <c r="R951" s="244"/>
      <c r="S951" s="244"/>
      <c r="T951" s="245"/>
      <c r="U951" s="13"/>
      <c r="V951" s="13"/>
      <c r="W951" s="13"/>
      <c r="X951" s="13"/>
      <c r="Y951" s="13"/>
      <c r="Z951" s="13"/>
      <c r="AA951" s="13"/>
      <c r="AB951" s="13"/>
      <c r="AC951" s="13"/>
      <c r="AD951" s="13"/>
      <c r="AE951" s="13"/>
      <c r="AT951" s="246" t="s">
        <v>172</v>
      </c>
      <c r="AU951" s="246" t="s">
        <v>83</v>
      </c>
      <c r="AV951" s="13" t="s">
        <v>81</v>
      </c>
      <c r="AW951" s="13" t="s">
        <v>30</v>
      </c>
      <c r="AX951" s="13" t="s">
        <v>73</v>
      </c>
      <c r="AY951" s="246" t="s">
        <v>160</v>
      </c>
    </row>
    <row r="952" s="14" customFormat="1">
      <c r="A952" s="14"/>
      <c r="B952" s="247"/>
      <c r="C952" s="248"/>
      <c r="D952" s="232" t="s">
        <v>172</v>
      </c>
      <c r="E952" s="249" t="s">
        <v>1</v>
      </c>
      <c r="F952" s="250" t="s">
        <v>1044</v>
      </c>
      <c r="G952" s="248"/>
      <c r="H952" s="251">
        <v>44.75</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172</v>
      </c>
      <c r="AU952" s="257" t="s">
        <v>83</v>
      </c>
      <c r="AV952" s="14" t="s">
        <v>83</v>
      </c>
      <c r="AW952" s="14" t="s">
        <v>30</v>
      </c>
      <c r="AX952" s="14" t="s">
        <v>73</v>
      </c>
      <c r="AY952" s="257" t="s">
        <v>160</v>
      </c>
    </row>
    <row r="953" s="13" customFormat="1">
      <c r="A953" s="13"/>
      <c r="B953" s="237"/>
      <c r="C953" s="238"/>
      <c r="D953" s="232" t="s">
        <v>172</v>
      </c>
      <c r="E953" s="239" t="s">
        <v>1</v>
      </c>
      <c r="F953" s="240" t="s">
        <v>560</v>
      </c>
      <c r="G953" s="238"/>
      <c r="H953" s="239" t="s">
        <v>1</v>
      </c>
      <c r="I953" s="241"/>
      <c r="J953" s="238"/>
      <c r="K953" s="238"/>
      <c r="L953" s="242"/>
      <c r="M953" s="243"/>
      <c r="N953" s="244"/>
      <c r="O953" s="244"/>
      <c r="P953" s="244"/>
      <c r="Q953" s="244"/>
      <c r="R953" s="244"/>
      <c r="S953" s="244"/>
      <c r="T953" s="245"/>
      <c r="U953" s="13"/>
      <c r="V953" s="13"/>
      <c r="W953" s="13"/>
      <c r="X953" s="13"/>
      <c r="Y953" s="13"/>
      <c r="Z953" s="13"/>
      <c r="AA953" s="13"/>
      <c r="AB953" s="13"/>
      <c r="AC953" s="13"/>
      <c r="AD953" s="13"/>
      <c r="AE953" s="13"/>
      <c r="AT953" s="246" t="s">
        <v>172</v>
      </c>
      <c r="AU953" s="246" t="s">
        <v>83</v>
      </c>
      <c r="AV953" s="13" t="s">
        <v>81</v>
      </c>
      <c r="AW953" s="13" t="s">
        <v>30</v>
      </c>
      <c r="AX953" s="13" t="s">
        <v>73</v>
      </c>
      <c r="AY953" s="246" t="s">
        <v>160</v>
      </c>
    </row>
    <row r="954" s="14" customFormat="1">
      <c r="A954" s="14"/>
      <c r="B954" s="247"/>
      <c r="C954" s="248"/>
      <c r="D954" s="232" t="s">
        <v>172</v>
      </c>
      <c r="E954" s="249" t="s">
        <v>1</v>
      </c>
      <c r="F954" s="250" t="s">
        <v>1045</v>
      </c>
      <c r="G954" s="248"/>
      <c r="H954" s="251">
        <v>22.870000000000001</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172</v>
      </c>
      <c r="AU954" s="257" t="s">
        <v>83</v>
      </c>
      <c r="AV954" s="14" t="s">
        <v>83</v>
      </c>
      <c r="AW954" s="14" t="s">
        <v>30</v>
      </c>
      <c r="AX954" s="14" t="s">
        <v>73</v>
      </c>
      <c r="AY954" s="257" t="s">
        <v>160</v>
      </c>
    </row>
    <row r="955" s="13" customFormat="1">
      <c r="A955" s="13"/>
      <c r="B955" s="237"/>
      <c r="C955" s="238"/>
      <c r="D955" s="232" t="s">
        <v>172</v>
      </c>
      <c r="E955" s="239" t="s">
        <v>1</v>
      </c>
      <c r="F955" s="240" t="s">
        <v>981</v>
      </c>
      <c r="G955" s="238"/>
      <c r="H955" s="239" t="s">
        <v>1</v>
      </c>
      <c r="I955" s="241"/>
      <c r="J955" s="238"/>
      <c r="K955" s="238"/>
      <c r="L955" s="242"/>
      <c r="M955" s="243"/>
      <c r="N955" s="244"/>
      <c r="O955" s="244"/>
      <c r="P955" s="244"/>
      <c r="Q955" s="244"/>
      <c r="R955" s="244"/>
      <c r="S955" s="244"/>
      <c r="T955" s="245"/>
      <c r="U955" s="13"/>
      <c r="V955" s="13"/>
      <c r="W955" s="13"/>
      <c r="X955" s="13"/>
      <c r="Y955" s="13"/>
      <c r="Z955" s="13"/>
      <c r="AA955" s="13"/>
      <c r="AB955" s="13"/>
      <c r="AC955" s="13"/>
      <c r="AD955" s="13"/>
      <c r="AE955" s="13"/>
      <c r="AT955" s="246" t="s">
        <v>172</v>
      </c>
      <c r="AU955" s="246" t="s">
        <v>83</v>
      </c>
      <c r="AV955" s="13" t="s">
        <v>81</v>
      </c>
      <c r="AW955" s="13" t="s">
        <v>30</v>
      </c>
      <c r="AX955" s="13" t="s">
        <v>73</v>
      </c>
      <c r="AY955" s="246" t="s">
        <v>160</v>
      </c>
    </row>
    <row r="956" s="14" customFormat="1">
      <c r="A956" s="14"/>
      <c r="B956" s="247"/>
      <c r="C956" s="248"/>
      <c r="D956" s="232" t="s">
        <v>172</v>
      </c>
      <c r="E956" s="249" t="s">
        <v>1</v>
      </c>
      <c r="F956" s="250" t="s">
        <v>1046</v>
      </c>
      <c r="G956" s="248"/>
      <c r="H956" s="251">
        <v>12.9</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172</v>
      </c>
      <c r="AU956" s="257" t="s">
        <v>83</v>
      </c>
      <c r="AV956" s="14" t="s">
        <v>83</v>
      </c>
      <c r="AW956" s="14" t="s">
        <v>30</v>
      </c>
      <c r="AX956" s="14" t="s">
        <v>73</v>
      </c>
      <c r="AY956" s="257" t="s">
        <v>160</v>
      </c>
    </row>
    <row r="957" s="13" customFormat="1">
      <c r="A957" s="13"/>
      <c r="B957" s="237"/>
      <c r="C957" s="238"/>
      <c r="D957" s="232" t="s">
        <v>172</v>
      </c>
      <c r="E957" s="239" t="s">
        <v>1</v>
      </c>
      <c r="F957" s="240" t="s">
        <v>433</v>
      </c>
      <c r="G957" s="238"/>
      <c r="H957" s="239" t="s">
        <v>1</v>
      </c>
      <c r="I957" s="241"/>
      <c r="J957" s="238"/>
      <c r="K957" s="238"/>
      <c r="L957" s="242"/>
      <c r="M957" s="243"/>
      <c r="N957" s="244"/>
      <c r="O957" s="244"/>
      <c r="P957" s="244"/>
      <c r="Q957" s="244"/>
      <c r="R957" s="244"/>
      <c r="S957" s="244"/>
      <c r="T957" s="245"/>
      <c r="U957" s="13"/>
      <c r="V957" s="13"/>
      <c r="W957" s="13"/>
      <c r="X957" s="13"/>
      <c r="Y957" s="13"/>
      <c r="Z957" s="13"/>
      <c r="AA957" s="13"/>
      <c r="AB957" s="13"/>
      <c r="AC957" s="13"/>
      <c r="AD957" s="13"/>
      <c r="AE957" s="13"/>
      <c r="AT957" s="246" t="s">
        <v>172</v>
      </c>
      <c r="AU957" s="246" t="s">
        <v>83</v>
      </c>
      <c r="AV957" s="13" t="s">
        <v>81</v>
      </c>
      <c r="AW957" s="13" t="s">
        <v>30</v>
      </c>
      <c r="AX957" s="13" t="s">
        <v>73</v>
      </c>
      <c r="AY957" s="246" t="s">
        <v>160</v>
      </c>
    </row>
    <row r="958" s="14" customFormat="1">
      <c r="A958" s="14"/>
      <c r="B958" s="247"/>
      <c r="C958" s="248"/>
      <c r="D958" s="232" t="s">
        <v>172</v>
      </c>
      <c r="E958" s="249" t="s">
        <v>1</v>
      </c>
      <c r="F958" s="250" t="s">
        <v>1047</v>
      </c>
      <c r="G958" s="248"/>
      <c r="H958" s="251">
        <v>18.239999999999998</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172</v>
      </c>
      <c r="AU958" s="257" t="s">
        <v>83</v>
      </c>
      <c r="AV958" s="14" t="s">
        <v>83</v>
      </c>
      <c r="AW958" s="14" t="s">
        <v>30</v>
      </c>
      <c r="AX958" s="14" t="s">
        <v>73</v>
      </c>
      <c r="AY958" s="257" t="s">
        <v>160</v>
      </c>
    </row>
    <row r="959" s="13" customFormat="1">
      <c r="A959" s="13"/>
      <c r="B959" s="237"/>
      <c r="C959" s="238"/>
      <c r="D959" s="232" t="s">
        <v>172</v>
      </c>
      <c r="E959" s="239" t="s">
        <v>1</v>
      </c>
      <c r="F959" s="240" t="s">
        <v>435</v>
      </c>
      <c r="G959" s="238"/>
      <c r="H959" s="239" t="s">
        <v>1</v>
      </c>
      <c r="I959" s="241"/>
      <c r="J959" s="238"/>
      <c r="K959" s="238"/>
      <c r="L959" s="242"/>
      <c r="M959" s="243"/>
      <c r="N959" s="244"/>
      <c r="O959" s="244"/>
      <c r="P959" s="244"/>
      <c r="Q959" s="244"/>
      <c r="R959" s="244"/>
      <c r="S959" s="244"/>
      <c r="T959" s="245"/>
      <c r="U959" s="13"/>
      <c r="V959" s="13"/>
      <c r="W959" s="13"/>
      <c r="X959" s="13"/>
      <c r="Y959" s="13"/>
      <c r="Z959" s="13"/>
      <c r="AA959" s="13"/>
      <c r="AB959" s="13"/>
      <c r="AC959" s="13"/>
      <c r="AD959" s="13"/>
      <c r="AE959" s="13"/>
      <c r="AT959" s="246" t="s">
        <v>172</v>
      </c>
      <c r="AU959" s="246" t="s">
        <v>83</v>
      </c>
      <c r="AV959" s="13" t="s">
        <v>81</v>
      </c>
      <c r="AW959" s="13" t="s">
        <v>30</v>
      </c>
      <c r="AX959" s="13" t="s">
        <v>73</v>
      </c>
      <c r="AY959" s="246" t="s">
        <v>160</v>
      </c>
    </row>
    <row r="960" s="14" customFormat="1">
      <c r="A960" s="14"/>
      <c r="B960" s="247"/>
      <c r="C960" s="248"/>
      <c r="D960" s="232" t="s">
        <v>172</v>
      </c>
      <c r="E960" s="249" t="s">
        <v>1</v>
      </c>
      <c r="F960" s="250" t="s">
        <v>1048</v>
      </c>
      <c r="G960" s="248"/>
      <c r="H960" s="251">
        <v>18.670000000000002</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172</v>
      </c>
      <c r="AU960" s="257" t="s">
        <v>83</v>
      </c>
      <c r="AV960" s="14" t="s">
        <v>83</v>
      </c>
      <c r="AW960" s="14" t="s">
        <v>30</v>
      </c>
      <c r="AX960" s="14" t="s">
        <v>73</v>
      </c>
      <c r="AY960" s="257" t="s">
        <v>160</v>
      </c>
    </row>
    <row r="961" s="13" customFormat="1">
      <c r="A961" s="13"/>
      <c r="B961" s="237"/>
      <c r="C961" s="238"/>
      <c r="D961" s="232" t="s">
        <v>172</v>
      </c>
      <c r="E961" s="239" t="s">
        <v>1</v>
      </c>
      <c r="F961" s="240" t="s">
        <v>437</v>
      </c>
      <c r="G961" s="238"/>
      <c r="H961" s="239" t="s">
        <v>1</v>
      </c>
      <c r="I961" s="241"/>
      <c r="J961" s="238"/>
      <c r="K961" s="238"/>
      <c r="L961" s="242"/>
      <c r="M961" s="243"/>
      <c r="N961" s="244"/>
      <c r="O961" s="244"/>
      <c r="P961" s="244"/>
      <c r="Q961" s="244"/>
      <c r="R961" s="244"/>
      <c r="S961" s="244"/>
      <c r="T961" s="245"/>
      <c r="U961" s="13"/>
      <c r="V961" s="13"/>
      <c r="W961" s="13"/>
      <c r="X961" s="13"/>
      <c r="Y961" s="13"/>
      <c r="Z961" s="13"/>
      <c r="AA961" s="13"/>
      <c r="AB961" s="13"/>
      <c r="AC961" s="13"/>
      <c r="AD961" s="13"/>
      <c r="AE961" s="13"/>
      <c r="AT961" s="246" t="s">
        <v>172</v>
      </c>
      <c r="AU961" s="246" t="s">
        <v>83</v>
      </c>
      <c r="AV961" s="13" t="s">
        <v>81</v>
      </c>
      <c r="AW961" s="13" t="s">
        <v>30</v>
      </c>
      <c r="AX961" s="13" t="s">
        <v>73</v>
      </c>
      <c r="AY961" s="246" t="s">
        <v>160</v>
      </c>
    </row>
    <row r="962" s="14" customFormat="1">
      <c r="A962" s="14"/>
      <c r="B962" s="247"/>
      <c r="C962" s="248"/>
      <c r="D962" s="232" t="s">
        <v>172</v>
      </c>
      <c r="E962" s="249" t="s">
        <v>1</v>
      </c>
      <c r="F962" s="250" t="s">
        <v>1049</v>
      </c>
      <c r="G962" s="248"/>
      <c r="H962" s="251">
        <v>15.44</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172</v>
      </c>
      <c r="AU962" s="257" t="s">
        <v>83</v>
      </c>
      <c r="AV962" s="14" t="s">
        <v>83</v>
      </c>
      <c r="AW962" s="14" t="s">
        <v>30</v>
      </c>
      <c r="AX962" s="14" t="s">
        <v>73</v>
      </c>
      <c r="AY962" s="257" t="s">
        <v>160</v>
      </c>
    </row>
    <row r="963" s="13" customFormat="1">
      <c r="A963" s="13"/>
      <c r="B963" s="237"/>
      <c r="C963" s="238"/>
      <c r="D963" s="232" t="s">
        <v>172</v>
      </c>
      <c r="E963" s="239" t="s">
        <v>1</v>
      </c>
      <c r="F963" s="240" t="s">
        <v>439</v>
      </c>
      <c r="G963" s="238"/>
      <c r="H963" s="239" t="s">
        <v>1</v>
      </c>
      <c r="I963" s="241"/>
      <c r="J963" s="238"/>
      <c r="K963" s="238"/>
      <c r="L963" s="242"/>
      <c r="M963" s="243"/>
      <c r="N963" s="244"/>
      <c r="O963" s="244"/>
      <c r="P963" s="244"/>
      <c r="Q963" s="244"/>
      <c r="R963" s="244"/>
      <c r="S963" s="244"/>
      <c r="T963" s="245"/>
      <c r="U963" s="13"/>
      <c r="V963" s="13"/>
      <c r="W963" s="13"/>
      <c r="X963" s="13"/>
      <c r="Y963" s="13"/>
      <c r="Z963" s="13"/>
      <c r="AA963" s="13"/>
      <c r="AB963" s="13"/>
      <c r="AC963" s="13"/>
      <c r="AD963" s="13"/>
      <c r="AE963" s="13"/>
      <c r="AT963" s="246" t="s">
        <v>172</v>
      </c>
      <c r="AU963" s="246" t="s">
        <v>83</v>
      </c>
      <c r="AV963" s="13" t="s">
        <v>81</v>
      </c>
      <c r="AW963" s="13" t="s">
        <v>30</v>
      </c>
      <c r="AX963" s="13" t="s">
        <v>73</v>
      </c>
      <c r="AY963" s="246" t="s">
        <v>160</v>
      </c>
    </row>
    <row r="964" s="14" customFormat="1">
      <c r="A964" s="14"/>
      <c r="B964" s="247"/>
      <c r="C964" s="248"/>
      <c r="D964" s="232" t="s">
        <v>172</v>
      </c>
      <c r="E964" s="249" t="s">
        <v>1</v>
      </c>
      <c r="F964" s="250" t="s">
        <v>1049</v>
      </c>
      <c r="G964" s="248"/>
      <c r="H964" s="251">
        <v>15.44</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172</v>
      </c>
      <c r="AU964" s="257" t="s">
        <v>83</v>
      </c>
      <c r="AV964" s="14" t="s">
        <v>83</v>
      </c>
      <c r="AW964" s="14" t="s">
        <v>30</v>
      </c>
      <c r="AX964" s="14" t="s">
        <v>73</v>
      </c>
      <c r="AY964" s="257" t="s">
        <v>160</v>
      </c>
    </row>
    <row r="965" s="13" customFormat="1">
      <c r="A965" s="13"/>
      <c r="B965" s="237"/>
      <c r="C965" s="238"/>
      <c r="D965" s="232" t="s">
        <v>172</v>
      </c>
      <c r="E965" s="239" t="s">
        <v>1</v>
      </c>
      <c r="F965" s="240" t="s">
        <v>440</v>
      </c>
      <c r="G965" s="238"/>
      <c r="H965" s="239" t="s">
        <v>1</v>
      </c>
      <c r="I965" s="241"/>
      <c r="J965" s="238"/>
      <c r="K965" s="238"/>
      <c r="L965" s="242"/>
      <c r="M965" s="243"/>
      <c r="N965" s="244"/>
      <c r="O965" s="244"/>
      <c r="P965" s="244"/>
      <c r="Q965" s="244"/>
      <c r="R965" s="244"/>
      <c r="S965" s="244"/>
      <c r="T965" s="245"/>
      <c r="U965" s="13"/>
      <c r="V965" s="13"/>
      <c r="W965" s="13"/>
      <c r="X965" s="13"/>
      <c r="Y965" s="13"/>
      <c r="Z965" s="13"/>
      <c r="AA965" s="13"/>
      <c r="AB965" s="13"/>
      <c r="AC965" s="13"/>
      <c r="AD965" s="13"/>
      <c r="AE965" s="13"/>
      <c r="AT965" s="246" t="s">
        <v>172</v>
      </c>
      <c r="AU965" s="246" t="s">
        <v>83</v>
      </c>
      <c r="AV965" s="13" t="s">
        <v>81</v>
      </c>
      <c r="AW965" s="13" t="s">
        <v>30</v>
      </c>
      <c r="AX965" s="13" t="s">
        <v>73</v>
      </c>
      <c r="AY965" s="246" t="s">
        <v>160</v>
      </c>
    </row>
    <row r="966" s="14" customFormat="1">
      <c r="A966" s="14"/>
      <c r="B966" s="247"/>
      <c r="C966" s="248"/>
      <c r="D966" s="232" t="s">
        <v>172</v>
      </c>
      <c r="E966" s="249" t="s">
        <v>1</v>
      </c>
      <c r="F966" s="250" t="s">
        <v>1050</v>
      </c>
      <c r="G966" s="248"/>
      <c r="H966" s="251">
        <v>15.15</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172</v>
      </c>
      <c r="AU966" s="257" t="s">
        <v>83</v>
      </c>
      <c r="AV966" s="14" t="s">
        <v>83</v>
      </c>
      <c r="AW966" s="14" t="s">
        <v>30</v>
      </c>
      <c r="AX966" s="14" t="s">
        <v>73</v>
      </c>
      <c r="AY966" s="257" t="s">
        <v>160</v>
      </c>
    </row>
    <row r="967" s="13" customFormat="1">
      <c r="A967" s="13"/>
      <c r="B967" s="237"/>
      <c r="C967" s="238"/>
      <c r="D967" s="232" t="s">
        <v>172</v>
      </c>
      <c r="E967" s="239" t="s">
        <v>1</v>
      </c>
      <c r="F967" s="240" t="s">
        <v>442</v>
      </c>
      <c r="G967" s="238"/>
      <c r="H967" s="239" t="s">
        <v>1</v>
      </c>
      <c r="I967" s="241"/>
      <c r="J967" s="238"/>
      <c r="K967" s="238"/>
      <c r="L967" s="242"/>
      <c r="M967" s="243"/>
      <c r="N967" s="244"/>
      <c r="O967" s="244"/>
      <c r="P967" s="244"/>
      <c r="Q967" s="244"/>
      <c r="R967" s="244"/>
      <c r="S967" s="244"/>
      <c r="T967" s="245"/>
      <c r="U967" s="13"/>
      <c r="V967" s="13"/>
      <c r="W967" s="13"/>
      <c r="X967" s="13"/>
      <c r="Y967" s="13"/>
      <c r="Z967" s="13"/>
      <c r="AA967" s="13"/>
      <c r="AB967" s="13"/>
      <c r="AC967" s="13"/>
      <c r="AD967" s="13"/>
      <c r="AE967" s="13"/>
      <c r="AT967" s="246" t="s">
        <v>172</v>
      </c>
      <c r="AU967" s="246" t="s">
        <v>83</v>
      </c>
      <c r="AV967" s="13" t="s">
        <v>81</v>
      </c>
      <c r="AW967" s="13" t="s">
        <v>30</v>
      </c>
      <c r="AX967" s="13" t="s">
        <v>73</v>
      </c>
      <c r="AY967" s="246" t="s">
        <v>160</v>
      </c>
    </row>
    <row r="968" s="14" customFormat="1">
      <c r="A968" s="14"/>
      <c r="B968" s="247"/>
      <c r="C968" s="248"/>
      <c r="D968" s="232" t="s">
        <v>172</v>
      </c>
      <c r="E968" s="249" t="s">
        <v>1</v>
      </c>
      <c r="F968" s="250" t="s">
        <v>1051</v>
      </c>
      <c r="G968" s="248"/>
      <c r="H968" s="251">
        <v>14.02</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172</v>
      </c>
      <c r="AU968" s="257" t="s">
        <v>83</v>
      </c>
      <c r="AV968" s="14" t="s">
        <v>83</v>
      </c>
      <c r="AW968" s="14" t="s">
        <v>30</v>
      </c>
      <c r="AX968" s="14" t="s">
        <v>73</v>
      </c>
      <c r="AY968" s="257" t="s">
        <v>160</v>
      </c>
    </row>
    <row r="969" s="13" customFormat="1">
      <c r="A969" s="13"/>
      <c r="B969" s="237"/>
      <c r="C969" s="238"/>
      <c r="D969" s="232" t="s">
        <v>172</v>
      </c>
      <c r="E969" s="239" t="s">
        <v>1</v>
      </c>
      <c r="F969" s="240" t="s">
        <v>444</v>
      </c>
      <c r="G969" s="238"/>
      <c r="H969" s="239" t="s">
        <v>1</v>
      </c>
      <c r="I969" s="241"/>
      <c r="J969" s="238"/>
      <c r="K969" s="238"/>
      <c r="L969" s="242"/>
      <c r="M969" s="243"/>
      <c r="N969" s="244"/>
      <c r="O969" s="244"/>
      <c r="P969" s="244"/>
      <c r="Q969" s="244"/>
      <c r="R969" s="244"/>
      <c r="S969" s="244"/>
      <c r="T969" s="245"/>
      <c r="U969" s="13"/>
      <c r="V969" s="13"/>
      <c r="W969" s="13"/>
      <c r="X969" s="13"/>
      <c r="Y969" s="13"/>
      <c r="Z969" s="13"/>
      <c r="AA969" s="13"/>
      <c r="AB969" s="13"/>
      <c r="AC969" s="13"/>
      <c r="AD969" s="13"/>
      <c r="AE969" s="13"/>
      <c r="AT969" s="246" t="s">
        <v>172</v>
      </c>
      <c r="AU969" s="246" t="s">
        <v>83</v>
      </c>
      <c r="AV969" s="13" t="s">
        <v>81</v>
      </c>
      <c r="AW969" s="13" t="s">
        <v>30</v>
      </c>
      <c r="AX969" s="13" t="s">
        <v>73</v>
      </c>
      <c r="AY969" s="246" t="s">
        <v>160</v>
      </c>
    </row>
    <row r="970" s="14" customFormat="1">
      <c r="A970" s="14"/>
      <c r="B970" s="247"/>
      <c r="C970" s="248"/>
      <c r="D970" s="232" t="s">
        <v>172</v>
      </c>
      <c r="E970" s="249" t="s">
        <v>1</v>
      </c>
      <c r="F970" s="250" t="s">
        <v>1052</v>
      </c>
      <c r="G970" s="248"/>
      <c r="H970" s="251">
        <v>13.949999999999999</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172</v>
      </c>
      <c r="AU970" s="257" t="s">
        <v>83</v>
      </c>
      <c r="AV970" s="14" t="s">
        <v>83</v>
      </c>
      <c r="AW970" s="14" t="s">
        <v>30</v>
      </c>
      <c r="AX970" s="14" t="s">
        <v>73</v>
      </c>
      <c r="AY970" s="257" t="s">
        <v>160</v>
      </c>
    </row>
    <row r="971" s="13" customFormat="1">
      <c r="A971" s="13"/>
      <c r="B971" s="237"/>
      <c r="C971" s="238"/>
      <c r="D971" s="232" t="s">
        <v>172</v>
      </c>
      <c r="E971" s="239" t="s">
        <v>1</v>
      </c>
      <c r="F971" s="240" t="s">
        <v>446</v>
      </c>
      <c r="G971" s="238"/>
      <c r="H971" s="239" t="s">
        <v>1</v>
      </c>
      <c r="I971" s="241"/>
      <c r="J971" s="238"/>
      <c r="K971" s="238"/>
      <c r="L971" s="242"/>
      <c r="M971" s="243"/>
      <c r="N971" s="244"/>
      <c r="O971" s="244"/>
      <c r="P971" s="244"/>
      <c r="Q971" s="244"/>
      <c r="R971" s="244"/>
      <c r="S971" s="244"/>
      <c r="T971" s="245"/>
      <c r="U971" s="13"/>
      <c r="V971" s="13"/>
      <c r="W971" s="13"/>
      <c r="X971" s="13"/>
      <c r="Y971" s="13"/>
      <c r="Z971" s="13"/>
      <c r="AA971" s="13"/>
      <c r="AB971" s="13"/>
      <c r="AC971" s="13"/>
      <c r="AD971" s="13"/>
      <c r="AE971" s="13"/>
      <c r="AT971" s="246" t="s">
        <v>172</v>
      </c>
      <c r="AU971" s="246" t="s">
        <v>83</v>
      </c>
      <c r="AV971" s="13" t="s">
        <v>81</v>
      </c>
      <c r="AW971" s="13" t="s">
        <v>30</v>
      </c>
      <c r="AX971" s="13" t="s">
        <v>73</v>
      </c>
      <c r="AY971" s="246" t="s">
        <v>160</v>
      </c>
    </row>
    <row r="972" s="14" customFormat="1">
      <c r="A972" s="14"/>
      <c r="B972" s="247"/>
      <c r="C972" s="248"/>
      <c r="D972" s="232" t="s">
        <v>172</v>
      </c>
      <c r="E972" s="249" t="s">
        <v>1</v>
      </c>
      <c r="F972" s="250" t="s">
        <v>1053</v>
      </c>
      <c r="G972" s="248"/>
      <c r="H972" s="251">
        <v>11.52</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172</v>
      </c>
      <c r="AU972" s="257" t="s">
        <v>83</v>
      </c>
      <c r="AV972" s="14" t="s">
        <v>83</v>
      </c>
      <c r="AW972" s="14" t="s">
        <v>30</v>
      </c>
      <c r="AX972" s="14" t="s">
        <v>73</v>
      </c>
      <c r="AY972" s="257" t="s">
        <v>160</v>
      </c>
    </row>
    <row r="973" s="13" customFormat="1">
      <c r="A973" s="13"/>
      <c r="B973" s="237"/>
      <c r="C973" s="238"/>
      <c r="D973" s="232" t="s">
        <v>172</v>
      </c>
      <c r="E973" s="239" t="s">
        <v>1</v>
      </c>
      <c r="F973" s="240" t="s">
        <v>448</v>
      </c>
      <c r="G973" s="238"/>
      <c r="H973" s="239" t="s">
        <v>1</v>
      </c>
      <c r="I973" s="241"/>
      <c r="J973" s="238"/>
      <c r="K973" s="238"/>
      <c r="L973" s="242"/>
      <c r="M973" s="243"/>
      <c r="N973" s="244"/>
      <c r="O973" s="244"/>
      <c r="P973" s="244"/>
      <c r="Q973" s="244"/>
      <c r="R973" s="244"/>
      <c r="S973" s="244"/>
      <c r="T973" s="245"/>
      <c r="U973" s="13"/>
      <c r="V973" s="13"/>
      <c r="W973" s="13"/>
      <c r="X973" s="13"/>
      <c r="Y973" s="13"/>
      <c r="Z973" s="13"/>
      <c r="AA973" s="13"/>
      <c r="AB973" s="13"/>
      <c r="AC973" s="13"/>
      <c r="AD973" s="13"/>
      <c r="AE973" s="13"/>
      <c r="AT973" s="246" t="s">
        <v>172</v>
      </c>
      <c r="AU973" s="246" t="s">
        <v>83</v>
      </c>
      <c r="AV973" s="13" t="s">
        <v>81</v>
      </c>
      <c r="AW973" s="13" t="s">
        <v>30</v>
      </c>
      <c r="AX973" s="13" t="s">
        <v>73</v>
      </c>
      <c r="AY973" s="246" t="s">
        <v>160</v>
      </c>
    </row>
    <row r="974" s="14" customFormat="1">
      <c r="A974" s="14"/>
      <c r="B974" s="247"/>
      <c r="C974" s="248"/>
      <c r="D974" s="232" t="s">
        <v>172</v>
      </c>
      <c r="E974" s="249" t="s">
        <v>1</v>
      </c>
      <c r="F974" s="250" t="s">
        <v>1054</v>
      </c>
      <c r="G974" s="248"/>
      <c r="H974" s="251">
        <v>12.59</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172</v>
      </c>
      <c r="AU974" s="257" t="s">
        <v>83</v>
      </c>
      <c r="AV974" s="14" t="s">
        <v>83</v>
      </c>
      <c r="AW974" s="14" t="s">
        <v>30</v>
      </c>
      <c r="AX974" s="14" t="s">
        <v>73</v>
      </c>
      <c r="AY974" s="257" t="s">
        <v>160</v>
      </c>
    </row>
    <row r="975" s="13" customFormat="1">
      <c r="A975" s="13"/>
      <c r="B975" s="237"/>
      <c r="C975" s="238"/>
      <c r="D975" s="232" t="s">
        <v>172</v>
      </c>
      <c r="E975" s="239" t="s">
        <v>1</v>
      </c>
      <c r="F975" s="240" t="s">
        <v>450</v>
      </c>
      <c r="G975" s="238"/>
      <c r="H975" s="239" t="s">
        <v>1</v>
      </c>
      <c r="I975" s="241"/>
      <c r="J975" s="238"/>
      <c r="K975" s="238"/>
      <c r="L975" s="242"/>
      <c r="M975" s="243"/>
      <c r="N975" s="244"/>
      <c r="O975" s="244"/>
      <c r="P975" s="244"/>
      <c r="Q975" s="244"/>
      <c r="R975" s="244"/>
      <c r="S975" s="244"/>
      <c r="T975" s="245"/>
      <c r="U975" s="13"/>
      <c r="V975" s="13"/>
      <c r="W975" s="13"/>
      <c r="X975" s="13"/>
      <c r="Y975" s="13"/>
      <c r="Z975" s="13"/>
      <c r="AA975" s="13"/>
      <c r="AB975" s="13"/>
      <c r="AC975" s="13"/>
      <c r="AD975" s="13"/>
      <c r="AE975" s="13"/>
      <c r="AT975" s="246" t="s">
        <v>172</v>
      </c>
      <c r="AU975" s="246" t="s">
        <v>83</v>
      </c>
      <c r="AV975" s="13" t="s">
        <v>81</v>
      </c>
      <c r="AW975" s="13" t="s">
        <v>30</v>
      </c>
      <c r="AX975" s="13" t="s">
        <v>73</v>
      </c>
      <c r="AY975" s="246" t="s">
        <v>160</v>
      </c>
    </row>
    <row r="976" s="14" customFormat="1">
      <c r="A976" s="14"/>
      <c r="B976" s="247"/>
      <c r="C976" s="248"/>
      <c r="D976" s="232" t="s">
        <v>172</v>
      </c>
      <c r="E976" s="249" t="s">
        <v>1</v>
      </c>
      <c r="F976" s="250" t="s">
        <v>1055</v>
      </c>
      <c r="G976" s="248"/>
      <c r="H976" s="251">
        <v>14.68</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172</v>
      </c>
      <c r="AU976" s="257" t="s">
        <v>83</v>
      </c>
      <c r="AV976" s="14" t="s">
        <v>83</v>
      </c>
      <c r="AW976" s="14" t="s">
        <v>30</v>
      </c>
      <c r="AX976" s="14" t="s">
        <v>73</v>
      </c>
      <c r="AY976" s="257" t="s">
        <v>160</v>
      </c>
    </row>
    <row r="977" s="13" customFormat="1">
      <c r="A977" s="13"/>
      <c r="B977" s="237"/>
      <c r="C977" s="238"/>
      <c r="D977" s="232" t="s">
        <v>172</v>
      </c>
      <c r="E977" s="239" t="s">
        <v>1</v>
      </c>
      <c r="F977" s="240" t="s">
        <v>452</v>
      </c>
      <c r="G977" s="238"/>
      <c r="H977" s="239" t="s">
        <v>1</v>
      </c>
      <c r="I977" s="241"/>
      <c r="J977" s="238"/>
      <c r="K977" s="238"/>
      <c r="L977" s="242"/>
      <c r="M977" s="243"/>
      <c r="N977" s="244"/>
      <c r="O977" s="244"/>
      <c r="P977" s="244"/>
      <c r="Q977" s="244"/>
      <c r="R977" s="244"/>
      <c r="S977" s="244"/>
      <c r="T977" s="245"/>
      <c r="U977" s="13"/>
      <c r="V977" s="13"/>
      <c r="W977" s="13"/>
      <c r="X977" s="13"/>
      <c r="Y977" s="13"/>
      <c r="Z977" s="13"/>
      <c r="AA977" s="13"/>
      <c r="AB977" s="13"/>
      <c r="AC977" s="13"/>
      <c r="AD977" s="13"/>
      <c r="AE977" s="13"/>
      <c r="AT977" s="246" t="s">
        <v>172</v>
      </c>
      <c r="AU977" s="246" t="s">
        <v>83</v>
      </c>
      <c r="AV977" s="13" t="s">
        <v>81</v>
      </c>
      <c r="AW977" s="13" t="s">
        <v>30</v>
      </c>
      <c r="AX977" s="13" t="s">
        <v>73</v>
      </c>
      <c r="AY977" s="246" t="s">
        <v>160</v>
      </c>
    </row>
    <row r="978" s="14" customFormat="1">
      <c r="A978" s="14"/>
      <c r="B978" s="247"/>
      <c r="C978" s="248"/>
      <c r="D978" s="232" t="s">
        <v>172</v>
      </c>
      <c r="E978" s="249" t="s">
        <v>1</v>
      </c>
      <c r="F978" s="250" t="s">
        <v>1056</v>
      </c>
      <c r="G978" s="248"/>
      <c r="H978" s="251">
        <v>10</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172</v>
      </c>
      <c r="AU978" s="257" t="s">
        <v>83</v>
      </c>
      <c r="AV978" s="14" t="s">
        <v>83</v>
      </c>
      <c r="AW978" s="14" t="s">
        <v>30</v>
      </c>
      <c r="AX978" s="14" t="s">
        <v>73</v>
      </c>
      <c r="AY978" s="257" t="s">
        <v>160</v>
      </c>
    </row>
    <row r="979" s="13" customFormat="1">
      <c r="A979" s="13"/>
      <c r="B979" s="237"/>
      <c r="C979" s="238"/>
      <c r="D979" s="232" t="s">
        <v>172</v>
      </c>
      <c r="E979" s="239" t="s">
        <v>1</v>
      </c>
      <c r="F979" s="240" t="s">
        <v>454</v>
      </c>
      <c r="G979" s="238"/>
      <c r="H979" s="239" t="s">
        <v>1</v>
      </c>
      <c r="I979" s="241"/>
      <c r="J979" s="238"/>
      <c r="K979" s="238"/>
      <c r="L979" s="242"/>
      <c r="M979" s="243"/>
      <c r="N979" s="244"/>
      <c r="O979" s="244"/>
      <c r="P979" s="244"/>
      <c r="Q979" s="244"/>
      <c r="R979" s="244"/>
      <c r="S979" s="244"/>
      <c r="T979" s="245"/>
      <c r="U979" s="13"/>
      <c r="V979" s="13"/>
      <c r="W979" s="13"/>
      <c r="X979" s="13"/>
      <c r="Y979" s="13"/>
      <c r="Z979" s="13"/>
      <c r="AA979" s="13"/>
      <c r="AB979" s="13"/>
      <c r="AC979" s="13"/>
      <c r="AD979" s="13"/>
      <c r="AE979" s="13"/>
      <c r="AT979" s="246" t="s">
        <v>172</v>
      </c>
      <c r="AU979" s="246" t="s">
        <v>83</v>
      </c>
      <c r="AV979" s="13" t="s">
        <v>81</v>
      </c>
      <c r="AW979" s="13" t="s">
        <v>30</v>
      </c>
      <c r="AX979" s="13" t="s">
        <v>73</v>
      </c>
      <c r="AY979" s="246" t="s">
        <v>160</v>
      </c>
    </row>
    <row r="980" s="14" customFormat="1">
      <c r="A980" s="14"/>
      <c r="B980" s="247"/>
      <c r="C980" s="248"/>
      <c r="D980" s="232" t="s">
        <v>172</v>
      </c>
      <c r="E980" s="249" t="s">
        <v>1</v>
      </c>
      <c r="F980" s="250" t="s">
        <v>1057</v>
      </c>
      <c r="G980" s="248"/>
      <c r="H980" s="251">
        <v>31</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172</v>
      </c>
      <c r="AU980" s="257" t="s">
        <v>83</v>
      </c>
      <c r="AV980" s="14" t="s">
        <v>83</v>
      </c>
      <c r="AW980" s="14" t="s">
        <v>30</v>
      </c>
      <c r="AX980" s="14" t="s">
        <v>73</v>
      </c>
      <c r="AY980" s="257" t="s">
        <v>160</v>
      </c>
    </row>
    <row r="981" s="13" customFormat="1">
      <c r="A981" s="13"/>
      <c r="B981" s="237"/>
      <c r="C981" s="238"/>
      <c r="D981" s="232" t="s">
        <v>172</v>
      </c>
      <c r="E981" s="239" t="s">
        <v>1</v>
      </c>
      <c r="F981" s="240" t="s">
        <v>456</v>
      </c>
      <c r="G981" s="238"/>
      <c r="H981" s="239" t="s">
        <v>1</v>
      </c>
      <c r="I981" s="241"/>
      <c r="J981" s="238"/>
      <c r="K981" s="238"/>
      <c r="L981" s="242"/>
      <c r="M981" s="243"/>
      <c r="N981" s="244"/>
      <c r="O981" s="244"/>
      <c r="P981" s="244"/>
      <c r="Q981" s="244"/>
      <c r="R981" s="244"/>
      <c r="S981" s="244"/>
      <c r="T981" s="245"/>
      <c r="U981" s="13"/>
      <c r="V981" s="13"/>
      <c r="W981" s="13"/>
      <c r="X981" s="13"/>
      <c r="Y981" s="13"/>
      <c r="Z981" s="13"/>
      <c r="AA981" s="13"/>
      <c r="AB981" s="13"/>
      <c r="AC981" s="13"/>
      <c r="AD981" s="13"/>
      <c r="AE981" s="13"/>
      <c r="AT981" s="246" t="s">
        <v>172</v>
      </c>
      <c r="AU981" s="246" t="s">
        <v>83</v>
      </c>
      <c r="AV981" s="13" t="s">
        <v>81</v>
      </c>
      <c r="AW981" s="13" t="s">
        <v>30</v>
      </c>
      <c r="AX981" s="13" t="s">
        <v>73</v>
      </c>
      <c r="AY981" s="246" t="s">
        <v>160</v>
      </c>
    </row>
    <row r="982" s="14" customFormat="1">
      <c r="A982" s="14"/>
      <c r="B982" s="247"/>
      <c r="C982" s="248"/>
      <c r="D982" s="232" t="s">
        <v>172</v>
      </c>
      <c r="E982" s="249" t="s">
        <v>1</v>
      </c>
      <c r="F982" s="250" t="s">
        <v>1058</v>
      </c>
      <c r="G982" s="248"/>
      <c r="H982" s="251">
        <v>53.329999999999998</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172</v>
      </c>
      <c r="AU982" s="257" t="s">
        <v>83</v>
      </c>
      <c r="AV982" s="14" t="s">
        <v>83</v>
      </c>
      <c r="AW982" s="14" t="s">
        <v>30</v>
      </c>
      <c r="AX982" s="14" t="s">
        <v>73</v>
      </c>
      <c r="AY982" s="257" t="s">
        <v>160</v>
      </c>
    </row>
    <row r="983" s="13" customFormat="1">
      <c r="A983" s="13"/>
      <c r="B983" s="237"/>
      <c r="C983" s="238"/>
      <c r="D983" s="232" t="s">
        <v>172</v>
      </c>
      <c r="E983" s="239" t="s">
        <v>1</v>
      </c>
      <c r="F983" s="240" t="s">
        <v>461</v>
      </c>
      <c r="G983" s="238"/>
      <c r="H983" s="239" t="s">
        <v>1</v>
      </c>
      <c r="I983" s="241"/>
      <c r="J983" s="238"/>
      <c r="K983" s="238"/>
      <c r="L983" s="242"/>
      <c r="M983" s="243"/>
      <c r="N983" s="244"/>
      <c r="O983" s="244"/>
      <c r="P983" s="244"/>
      <c r="Q983" s="244"/>
      <c r="R983" s="244"/>
      <c r="S983" s="244"/>
      <c r="T983" s="245"/>
      <c r="U983" s="13"/>
      <c r="V983" s="13"/>
      <c r="W983" s="13"/>
      <c r="X983" s="13"/>
      <c r="Y983" s="13"/>
      <c r="Z983" s="13"/>
      <c r="AA983" s="13"/>
      <c r="AB983" s="13"/>
      <c r="AC983" s="13"/>
      <c r="AD983" s="13"/>
      <c r="AE983" s="13"/>
      <c r="AT983" s="246" t="s">
        <v>172</v>
      </c>
      <c r="AU983" s="246" t="s">
        <v>83</v>
      </c>
      <c r="AV983" s="13" t="s">
        <v>81</v>
      </c>
      <c r="AW983" s="13" t="s">
        <v>30</v>
      </c>
      <c r="AX983" s="13" t="s">
        <v>73</v>
      </c>
      <c r="AY983" s="246" t="s">
        <v>160</v>
      </c>
    </row>
    <row r="984" s="14" customFormat="1">
      <c r="A984" s="14"/>
      <c r="B984" s="247"/>
      <c r="C984" s="248"/>
      <c r="D984" s="232" t="s">
        <v>172</v>
      </c>
      <c r="E984" s="249" t="s">
        <v>1</v>
      </c>
      <c r="F984" s="250" t="s">
        <v>1059</v>
      </c>
      <c r="G984" s="248"/>
      <c r="H984" s="251">
        <v>24.399999999999999</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172</v>
      </c>
      <c r="AU984" s="257" t="s">
        <v>83</v>
      </c>
      <c r="AV984" s="14" t="s">
        <v>83</v>
      </c>
      <c r="AW984" s="14" t="s">
        <v>30</v>
      </c>
      <c r="AX984" s="14" t="s">
        <v>73</v>
      </c>
      <c r="AY984" s="257" t="s">
        <v>160</v>
      </c>
    </row>
    <row r="985" s="13" customFormat="1">
      <c r="A985" s="13"/>
      <c r="B985" s="237"/>
      <c r="C985" s="238"/>
      <c r="D985" s="232" t="s">
        <v>172</v>
      </c>
      <c r="E985" s="239" t="s">
        <v>1</v>
      </c>
      <c r="F985" s="240" t="s">
        <v>463</v>
      </c>
      <c r="G985" s="238"/>
      <c r="H985" s="239" t="s">
        <v>1</v>
      </c>
      <c r="I985" s="241"/>
      <c r="J985" s="238"/>
      <c r="K985" s="238"/>
      <c r="L985" s="242"/>
      <c r="M985" s="243"/>
      <c r="N985" s="244"/>
      <c r="O985" s="244"/>
      <c r="P985" s="244"/>
      <c r="Q985" s="244"/>
      <c r="R985" s="244"/>
      <c r="S985" s="244"/>
      <c r="T985" s="245"/>
      <c r="U985" s="13"/>
      <c r="V985" s="13"/>
      <c r="W985" s="13"/>
      <c r="X985" s="13"/>
      <c r="Y985" s="13"/>
      <c r="Z985" s="13"/>
      <c r="AA985" s="13"/>
      <c r="AB985" s="13"/>
      <c r="AC985" s="13"/>
      <c r="AD985" s="13"/>
      <c r="AE985" s="13"/>
      <c r="AT985" s="246" t="s">
        <v>172</v>
      </c>
      <c r="AU985" s="246" t="s">
        <v>83</v>
      </c>
      <c r="AV985" s="13" t="s">
        <v>81</v>
      </c>
      <c r="AW985" s="13" t="s">
        <v>30</v>
      </c>
      <c r="AX985" s="13" t="s">
        <v>73</v>
      </c>
      <c r="AY985" s="246" t="s">
        <v>160</v>
      </c>
    </row>
    <row r="986" s="14" customFormat="1">
      <c r="A986" s="14"/>
      <c r="B986" s="247"/>
      <c r="C986" s="248"/>
      <c r="D986" s="232" t="s">
        <v>172</v>
      </c>
      <c r="E986" s="249" t="s">
        <v>1</v>
      </c>
      <c r="F986" s="250" t="s">
        <v>1060</v>
      </c>
      <c r="G986" s="248"/>
      <c r="H986" s="251">
        <v>21.73</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172</v>
      </c>
      <c r="AU986" s="257" t="s">
        <v>83</v>
      </c>
      <c r="AV986" s="14" t="s">
        <v>83</v>
      </c>
      <c r="AW986" s="14" t="s">
        <v>30</v>
      </c>
      <c r="AX986" s="14" t="s">
        <v>73</v>
      </c>
      <c r="AY986" s="257" t="s">
        <v>160</v>
      </c>
    </row>
    <row r="987" s="13" customFormat="1">
      <c r="A987" s="13"/>
      <c r="B987" s="237"/>
      <c r="C987" s="238"/>
      <c r="D987" s="232" t="s">
        <v>172</v>
      </c>
      <c r="E987" s="239" t="s">
        <v>1</v>
      </c>
      <c r="F987" s="240" t="s">
        <v>465</v>
      </c>
      <c r="G987" s="238"/>
      <c r="H987" s="239" t="s">
        <v>1</v>
      </c>
      <c r="I987" s="241"/>
      <c r="J987" s="238"/>
      <c r="K987" s="238"/>
      <c r="L987" s="242"/>
      <c r="M987" s="243"/>
      <c r="N987" s="244"/>
      <c r="O987" s="244"/>
      <c r="P987" s="244"/>
      <c r="Q987" s="244"/>
      <c r="R987" s="244"/>
      <c r="S987" s="244"/>
      <c r="T987" s="245"/>
      <c r="U987" s="13"/>
      <c r="V987" s="13"/>
      <c r="W987" s="13"/>
      <c r="X987" s="13"/>
      <c r="Y987" s="13"/>
      <c r="Z987" s="13"/>
      <c r="AA987" s="13"/>
      <c r="AB987" s="13"/>
      <c r="AC987" s="13"/>
      <c r="AD987" s="13"/>
      <c r="AE987" s="13"/>
      <c r="AT987" s="246" t="s">
        <v>172</v>
      </c>
      <c r="AU987" s="246" t="s">
        <v>83</v>
      </c>
      <c r="AV987" s="13" t="s">
        <v>81</v>
      </c>
      <c r="AW987" s="13" t="s">
        <v>30</v>
      </c>
      <c r="AX987" s="13" t="s">
        <v>73</v>
      </c>
      <c r="AY987" s="246" t="s">
        <v>160</v>
      </c>
    </row>
    <row r="988" s="14" customFormat="1">
      <c r="A988" s="14"/>
      <c r="B988" s="247"/>
      <c r="C988" s="248"/>
      <c r="D988" s="232" t="s">
        <v>172</v>
      </c>
      <c r="E988" s="249" t="s">
        <v>1</v>
      </c>
      <c r="F988" s="250" t="s">
        <v>1061</v>
      </c>
      <c r="G988" s="248"/>
      <c r="H988" s="251">
        <v>23.449999999999999</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172</v>
      </c>
      <c r="AU988" s="257" t="s">
        <v>83</v>
      </c>
      <c r="AV988" s="14" t="s">
        <v>83</v>
      </c>
      <c r="AW988" s="14" t="s">
        <v>30</v>
      </c>
      <c r="AX988" s="14" t="s">
        <v>73</v>
      </c>
      <c r="AY988" s="257" t="s">
        <v>160</v>
      </c>
    </row>
    <row r="989" s="13" customFormat="1">
      <c r="A989" s="13"/>
      <c r="B989" s="237"/>
      <c r="C989" s="238"/>
      <c r="D989" s="232" t="s">
        <v>172</v>
      </c>
      <c r="E989" s="239" t="s">
        <v>1</v>
      </c>
      <c r="F989" s="240" t="s">
        <v>466</v>
      </c>
      <c r="G989" s="238"/>
      <c r="H989" s="239" t="s">
        <v>1</v>
      </c>
      <c r="I989" s="241"/>
      <c r="J989" s="238"/>
      <c r="K989" s="238"/>
      <c r="L989" s="242"/>
      <c r="M989" s="243"/>
      <c r="N989" s="244"/>
      <c r="O989" s="244"/>
      <c r="P989" s="244"/>
      <c r="Q989" s="244"/>
      <c r="R989" s="244"/>
      <c r="S989" s="244"/>
      <c r="T989" s="245"/>
      <c r="U989" s="13"/>
      <c r="V989" s="13"/>
      <c r="W989" s="13"/>
      <c r="X989" s="13"/>
      <c r="Y989" s="13"/>
      <c r="Z989" s="13"/>
      <c r="AA989" s="13"/>
      <c r="AB989" s="13"/>
      <c r="AC989" s="13"/>
      <c r="AD989" s="13"/>
      <c r="AE989" s="13"/>
      <c r="AT989" s="246" t="s">
        <v>172</v>
      </c>
      <c r="AU989" s="246" t="s">
        <v>83</v>
      </c>
      <c r="AV989" s="13" t="s">
        <v>81</v>
      </c>
      <c r="AW989" s="13" t="s">
        <v>30</v>
      </c>
      <c r="AX989" s="13" t="s">
        <v>73</v>
      </c>
      <c r="AY989" s="246" t="s">
        <v>160</v>
      </c>
    </row>
    <row r="990" s="14" customFormat="1">
      <c r="A990" s="14"/>
      <c r="B990" s="247"/>
      <c r="C990" s="248"/>
      <c r="D990" s="232" t="s">
        <v>172</v>
      </c>
      <c r="E990" s="249" t="s">
        <v>1</v>
      </c>
      <c r="F990" s="250" t="s">
        <v>1062</v>
      </c>
      <c r="G990" s="248"/>
      <c r="H990" s="251">
        <v>17.100000000000001</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172</v>
      </c>
      <c r="AU990" s="257" t="s">
        <v>83</v>
      </c>
      <c r="AV990" s="14" t="s">
        <v>83</v>
      </c>
      <c r="AW990" s="14" t="s">
        <v>30</v>
      </c>
      <c r="AX990" s="14" t="s">
        <v>73</v>
      </c>
      <c r="AY990" s="257" t="s">
        <v>160</v>
      </c>
    </row>
    <row r="991" s="13" customFormat="1">
      <c r="A991" s="13"/>
      <c r="B991" s="237"/>
      <c r="C991" s="238"/>
      <c r="D991" s="232" t="s">
        <v>172</v>
      </c>
      <c r="E991" s="239" t="s">
        <v>1</v>
      </c>
      <c r="F991" s="240" t="s">
        <v>468</v>
      </c>
      <c r="G991" s="238"/>
      <c r="H991" s="239" t="s">
        <v>1</v>
      </c>
      <c r="I991" s="241"/>
      <c r="J991" s="238"/>
      <c r="K991" s="238"/>
      <c r="L991" s="242"/>
      <c r="M991" s="243"/>
      <c r="N991" s="244"/>
      <c r="O991" s="244"/>
      <c r="P991" s="244"/>
      <c r="Q991" s="244"/>
      <c r="R991" s="244"/>
      <c r="S991" s="244"/>
      <c r="T991" s="245"/>
      <c r="U991" s="13"/>
      <c r="V991" s="13"/>
      <c r="W991" s="13"/>
      <c r="X991" s="13"/>
      <c r="Y991" s="13"/>
      <c r="Z991" s="13"/>
      <c r="AA991" s="13"/>
      <c r="AB991" s="13"/>
      <c r="AC991" s="13"/>
      <c r="AD991" s="13"/>
      <c r="AE991" s="13"/>
      <c r="AT991" s="246" t="s">
        <v>172</v>
      </c>
      <c r="AU991" s="246" t="s">
        <v>83</v>
      </c>
      <c r="AV991" s="13" t="s">
        <v>81</v>
      </c>
      <c r="AW991" s="13" t="s">
        <v>30</v>
      </c>
      <c r="AX991" s="13" t="s">
        <v>73</v>
      </c>
      <c r="AY991" s="246" t="s">
        <v>160</v>
      </c>
    </row>
    <row r="992" s="14" customFormat="1">
      <c r="A992" s="14"/>
      <c r="B992" s="247"/>
      <c r="C992" s="248"/>
      <c r="D992" s="232" t="s">
        <v>172</v>
      </c>
      <c r="E992" s="249" t="s">
        <v>1</v>
      </c>
      <c r="F992" s="250" t="s">
        <v>1063</v>
      </c>
      <c r="G992" s="248"/>
      <c r="H992" s="251">
        <v>16.670000000000002</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172</v>
      </c>
      <c r="AU992" s="257" t="s">
        <v>83</v>
      </c>
      <c r="AV992" s="14" t="s">
        <v>83</v>
      </c>
      <c r="AW992" s="14" t="s">
        <v>30</v>
      </c>
      <c r="AX992" s="14" t="s">
        <v>73</v>
      </c>
      <c r="AY992" s="257" t="s">
        <v>160</v>
      </c>
    </row>
    <row r="993" s="13" customFormat="1">
      <c r="A993" s="13"/>
      <c r="B993" s="237"/>
      <c r="C993" s="238"/>
      <c r="D993" s="232" t="s">
        <v>172</v>
      </c>
      <c r="E993" s="239" t="s">
        <v>1</v>
      </c>
      <c r="F993" s="240" t="s">
        <v>470</v>
      </c>
      <c r="G993" s="238"/>
      <c r="H993" s="239" t="s">
        <v>1</v>
      </c>
      <c r="I993" s="241"/>
      <c r="J993" s="238"/>
      <c r="K993" s="238"/>
      <c r="L993" s="242"/>
      <c r="M993" s="243"/>
      <c r="N993" s="244"/>
      <c r="O993" s="244"/>
      <c r="P993" s="244"/>
      <c r="Q993" s="244"/>
      <c r="R993" s="244"/>
      <c r="S993" s="244"/>
      <c r="T993" s="245"/>
      <c r="U993" s="13"/>
      <c r="V993" s="13"/>
      <c r="W993" s="13"/>
      <c r="X993" s="13"/>
      <c r="Y993" s="13"/>
      <c r="Z993" s="13"/>
      <c r="AA993" s="13"/>
      <c r="AB993" s="13"/>
      <c r="AC993" s="13"/>
      <c r="AD993" s="13"/>
      <c r="AE993" s="13"/>
      <c r="AT993" s="246" t="s">
        <v>172</v>
      </c>
      <c r="AU993" s="246" t="s">
        <v>83</v>
      </c>
      <c r="AV993" s="13" t="s">
        <v>81</v>
      </c>
      <c r="AW993" s="13" t="s">
        <v>30</v>
      </c>
      <c r="AX993" s="13" t="s">
        <v>73</v>
      </c>
      <c r="AY993" s="246" t="s">
        <v>160</v>
      </c>
    </row>
    <row r="994" s="14" customFormat="1">
      <c r="A994" s="14"/>
      <c r="B994" s="247"/>
      <c r="C994" s="248"/>
      <c r="D994" s="232" t="s">
        <v>172</v>
      </c>
      <c r="E994" s="249" t="s">
        <v>1</v>
      </c>
      <c r="F994" s="250" t="s">
        <v>1064</v>
      </c>
      <c r="G994" s="248"/>
      <c r="H994" s="251">
        <v>4</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172</v>
      </c>
      <c r="AU994" s="257" t="s">
        <v>83</v>
      </c>
      <c r="AV994" s="14" t="s">
        <v>83</v>
      </c>
      <c r="AW994" s="14" t="s">
        <v>30</v>
      </c>
      <c r="AX994" s="14" t="s">
        <v>73</v>
      </c>
      <c r="AY994" s="257" t="s">
        <v>160</v>
      </c>
    </row>
    <row r="995" s="13" customFormat="1">
      <c r="A995" s="13"/>
      <c r="B995" s="237"/>
      <c r="C995" s="238"/>
      <c r="D995" s="232" t="s">
        <v>172</v>
      </c>
      <c r="E995" s="239" t="s">
        <v>1</v>
      </c>
      <c r="F995" s="240" t="s">
        <v>472</v>
      </c>
      <c r="G995" s="238"/>
      <c r="H995" s="239" t="s">
        <v>1</v>
      </c>
      <c r="I995" s="241"/>
      <c r="J995" s="238"/>
      <c r="K995" s="238"/>
      <c r="L995" s="242"/>
      <c r="M995" s="243"/>
      <c r="N995" s="244"/>
      <c r="O995" s="244"/>
      <c r="P995" s="244"/>
      <c r="Q995" s="244"/>
      <c r="R995" s="244"/>
      <c r="S995" s="244"/>
      <c r="T995" s="245"/>
      <c r="U995" s="13"/>
      <c r="V995" s="13"/>
      <c r="W995" s="13"/>
      <c r="X995" s="13"/>
      <c r="Y995" s="13"/>
      <c r="Z995" s="13"/>
      <c r="AA995" s="13"/>
      <c r="AB995" s="13"/>
      <c r="AC995" s="13"/>
      <c r="AD995" s="13"/>
      <c r="AE995" s="13"/>
      <c r="AT995" s="246" t="s">
        <v>172</v>
      </c>
      <c r="AU995" s="246" t="s">
        <v>83</v>
      </c>
      <c r="AV995" s="13" t="s">
        <v>81</v>
      </c>
      <c r="AW995" s="13" t="s">
        <v>30</v>
      </c>
      <c r="AX995" s="13" t="s">
        <v>73</v>
      </c>
      <c r="AY995" s="246" t="s">
        <v>160</v>
      </c>
    </row>
    <row r="996" s="14" customFormat="1">
      <c r="A996" s="14"/>
      <c r="B996" s="247"/>
      <c r="C996" s="248"/>
      <c r="D996" s="232" t="s">
        <v>172</v>
      </c>
      <c r="E996" s="249" t="s">
        <v>1</v>
      </c>
      <c r="F996" s="250" t="s">
        <v>1064</v>
      </c>
      <c r="G996" s="248"/>
      <c r="H996" s="251">
        <v>4</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172</v>
      </c>
      <c r="AU996" s="257" t="s">
        <v>83</v>
      </c>
      <c r="AV996" s="14" t="s">
        <v>83</v>
      </c>
      <c r="AW996" s="14" t="s">
        <v>30</v>
      </c>
      <c r="AX996" s="14" t="s">
        <v>73</v>
      </c>
      <c r="AY996" s="257" t="s">
        <v>160</v>
      </c>
    </row>
    <row r="997" s="13" customFormat="1">
      <c r="A997" s="13"/>
      <c r="B997" s="237"/>
      <c r="C997" s="238"/>
      <c r="D997" s="232" t="s">
        <v>172</v>
      </c>
      <c r="E997" s="239" t="s">
        <v>1</v>
      </c>
      <c r="F997" s="240" t="s">
        <v>474</v>
      </c>
      <c r="G997" s="238"/>
      <c r="H997" s="239" t="s">
        <v>1</v>
      </c>
      <c r="I997" s="241"/>
      <c r="J997" s="238"/>
      <c r="K997" s="238"/>
      <c r="L997" s="242"/>
      <c r="M997" s="243"/>
      <c r="N997" s="244"/>
      <c r="O997" s="244"/>
      <c r="P997" s="244"/>
      <c r="Q997" s="244"/>
      <c r="R997" s="244"/>
      <c r="S997" s="244"/>
      <c r="T997" s="245"/>
      <c r="U997" s="13"/>
      <c r="V997" s="13"/>
      <c r="W997" s="13"/>
      <c r="X997" s="13"/>
      <c r="Y997" s="13"/>
      <c r="Z997" s="13"/>
      <c r="AA997" s="13"/>
      <c r="AB997" s="13"/>
      <c r="AC997" s="13"/>
      <c r="AD997" s="13"/>
      <c r="AE997" s="13"/>
      <c r="AT997" s="246" t="s">
        <v>172</v>
      </c>
      <c r="AU997" s="246" t="s">
        <v>83</v>
      </c>
      <c r="AV997" s="13" t="s">
        <v>81</v>
      </c>
      <c r="AW997" s="13" t="s">
        <v>30</v>
      </c>
      <c r="AX997" s="13" t="s">
        <v>73</v>
      </c>
      <c r="AY997" s="246" t="s">
        <v>160</v>
      </c>
    </row>
    <row r="998" s="14" customFormat="1">
      <c r="A998" s="14"/>
      <c r="B998" s="247"/>
      <c r="C998" s="248"/>
      <c r="D998" s="232" t="s">
        <v>172</v>
      </c>
      <c r="E998" s="249" t="s">
        <v>1</v>
      </c>
      <c r="F998" s="250" t="s">
        <v>1047</v>
      </c>
      <c r="G998" s="248"/>
      <c r="H998" s="251">
        <v>18.239999999999998</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172</v>
      </c>
      <c r="AU998" s="257" t="s">
        <v>83</v>
      </c>
      <c r="AV998" s="14" t="s">
        <v>83</v>
      </c>
      <c r="AW998" s="14" t="s">
        <v>30</v>
      </c>
      <c r="AX998" s="14" t="s">
        <v>73</v>
      </c>
      <c r="AY998" s="257" t="s">
        <v>160</v>
      </c>
    </row>
    <row r="999" s="13" customFormat="1">
      <c r="A999" s="13"/>
      <c r="B999" s="237"/>
      <c r="C999" s="238"/>
      <c r="D999" s="232" t="s">
        <v>172</v>
      </c>
      <c r="E999" s="239" t="s">
        <v>1</v>
      </c>
      <c r="F999" s="240" t="s">
        <v>476</v>
      </c>
      <c r="G999" s="238"/>
      <c r="H999" s="239" t="s">
        <v>1</v>
      </c>
      <c r="I999" s="241"/>
      <c r="J999" s="238"/>
      <c r="K999" s="238"/>
      <c r="L999" s="242"/>
      <c r="M999" s="243"/>
      <c r="N999" s="244"/>
      <c r="O999" s="244"/>
      <c r="P999" s="244"/>
      <c r="Q999" s="244"/>
      <c r="R999" s="244"/>
      <c r="S999" s="244"/>
      <c r="T999" s="245"/>
      <c r="U999" s="13"/>
      <c r="V999" s="13"/>
      <c r="W999" s="13"/>
      <c r="X999" s="13"/>
      <c r="Y999" s="13"/>
      <c r="Z999" s="13"/>
      <c r="AA999" s="13"/>
      <c r="AB999" s="13"/>
      <c r="AC999" s="13"/>
      <c r="AD999" s="13"/>
      <c r="AE999" s="13"/>
      <c r="AT999" s="246" t="s">
        <v>172</v>
      </c>
      <c r="AU999" s="246" t="s">
        <v>83</v>
      </c>
      <c r="AV999" s="13" t="s">
        <v>81</v>
      </c>
      <c r="AW999" s="13" t="s">
        <v>30</v>
      </c>
      <c r="AX999" s="13" t="s">
        <v>73</v>
      </c>
      <c r="AY999" s="246" t="s">
        <v>160</v>
      </c>
    </row>
    <row r="1000" s="14" customFormat="1">
      <c r="A1000" s="14"/>
      <c r="B1000" s="247"/>
      <c r="C1000" s="248"/>
      <c r="D1000" s="232" t="s">
        <v>172</v>
      </c>
      <c r="E1000" s="249" t="s">
        <v>1</v>
      </c>
      <c r="F1000" s="250" t="s">
        <v>1048</v>
      </c>
      <c r="G1000" s="248"/>
      <c r="H1000" s="251">
        <v>18.670000000000002</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172</v>
      </c>
      <c r="AU1000" s="257" t="s">
        <v>83</v>
      </c>
      <c r="AV1000" s="14" t="s">
        <v>83</v>
      </c>
      <c r="AW1000" s="14" t="s">
        <v>30</v>
      </c>
      <c r="AX1000" s="14" t="s">
        <v>73</v>
      </c>
      <c r="AY1000" s="257" t="s">
        <v>160</v>
      </c>
    </row>
    <row r="1001" s="13" customFormat="1">
      <c r="A1001" s="13"/>
      <c r="B1001" s="237"/>
      <c r="C1001" s="238"/>
      <c r="D1001" s="232" t="s">
        <v>172</v>
      </c>
      <c r="E1001" s="239" t="s">
        <v>1</v>
      </c>
      <c r="F1001" s="240" t="s">
        <v>478</v>
      </c>
      <c r="G1001" s="238"/>
      <c r="H1001" s="239" t="s">
        <v>1</v>
      </c>
      <c r="I1001" s="241"/>
      <c r="J1001" s="238"/>
      <c r="K1001" s="238"/>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172</v>
      </c>
      <c r="AU1001" s="246" t="s">
        <v>83</v>
      </c>
      <c r="AV1001" s="13" t="s">
        <v>81</v>
      </c>
      <c r="AW1001" s="13" t="s">
        <v>30</v>
      </c>
      <c r="AX1001" s="13" t="s">
        <v>73</v>
      </c>
      <c r="AY1001" s="246" t="s">
        <v>160</v>
      </c>
    </row>
    <row r="1002" s="14" customFormat="1">
      <c r="A1002" s="14"/>
      <c r="B1002" s="247"/>
      <c r="C1002" s="248"/>
      <c r="D1002" s="232" t="s">
        <v>172</v>
      </c>
      <c r="E1002" s="249" t="s">
        <v>1</v>
      </c>
      <c r="F1002" s="250" t="s">
        <v>1049</v>
      </c>
      <c r="G1002" s="248"/>
      <c r="H1002" s="251">
        <v>15.44</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172</v>
      </c>
      <c r="AU1002" s="257" t="s">
        <v>83</v>
      </c>
      <c r="AV1002" s="14" t="s">
        <v>83</v>
      </c>
      <c r="AW1002" s="14" t="s">
        <v>30</v>
      </c>
      <c r="AX1002" s="14" t="s">
        <v>73</v>
      </c>
      <c r="AY1002" s="257" t="s">
        <v>160</v>
      </c>
    </row>
    <row r="1003" s="13" customFormat="1">
      <c r="A1003" s="13"/>
      <c r="B1003" s="237"/>
      <c r="C1003" s="238"/>
      <c r="D1003" s="232" t="s">
        <v>172</v>
      </c>
      <c r="E1003" s="239" t="s">
        <v>1</v>
      </c>
      <c r="F1003" s="240" t="s">
        <v>480</v>
      </c>
      <c r="G1003" s="238"/>
      <c r="H1003" s="239" t="s">
        <v>1</v>
      </c>
      <c r="I1003" s="241"/>
      <c r="J1003" s="238"/>
      <c r="K1003" s="238"/>
      <c r="L1003" s="242"/>
      <c r="M1003" s="243"/>
      <c r="N1003" s="244"/>
      <c r="O1003" s="244"/>
      <c r="P1003" s="244"/>
      <c r="Q1003" s="244"/>
      <c r="R1003" s="244"/>
      <c r="S1003" s="244"/>
      <c r="T1003" s="245"/>
      <c r="U1003" s="13"/>
      <c r="V1003" s="13"/>
      <c r="W1003" s="13"/>
      <c r="X1003" s="13"/>
      <c r="Y1003" s="13"/>
      <c r="Z1003" s="13"/>
      <c r="AA1003" s="13"/>
      <c r="AB1003" s="13"/>
      <c r="AC1003" s="13"/>
      <c r="AD1003" s="13"/>
      <c r="AE1003" s="13"/>
      <c r="AT1003" s="246" t="s">
        <v>172</v>
      </c>
      <c r="AU1003" s="246" t="s">
        <v>83</v>
      </c>
      <c r="AV1003" s="13" t="s">
        <v>81</v>
      </c>
      <c r="AW1003" s="13" t="s">
        <v>30</v>
      </c>
      <c r="AX1003" s="13" t="s">
        <v>73</v>
      </c>
      <c r="AY1003" s="246" t="s">
        <v>160</v>
      </c>
    </row>
    <row r="1004" s="14" customFormat="1">
      <c r="A1004" s="14"/>
      <c r="B1004" s="247"/>
      <c r="C1004" s="248"/>
      <c r="D1004" s="232" t="s">
        <v>172</v>
      </c>
      <c r="E1004" s="249" t="s">
        <v>1</v>
      </c>
      <c r="F1004" s="250" t="s">
        <v>1049</v>
      </c>
      <c r="G1004" s="248"/>
      <c r="H1004" s="251">
        <v>15.44</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172</v>
      </c>
      <c r="AU1004" s="257" t="s">
        <v>83</v>
      </c>
      <c r="AV1004" s="14" t="s">
        <v>83</v>
      </c>
      <c r="AW1004" s="14" t="s">
        <v>30</v>
      </c>
      <c r="AX1004" s="14" t="s">
        <v>73</v>
      </c>
      <c r="AY1004" s="257" t="s">
        <v>160</v>
      </c>
    </row>
    <row r="1005" s="13" customFormat="1">
      <c r="A1005" s="13"/>
      <c r="B1005" s="237"/>
      <c r="C1005" s="238"/>
      <c r="D1005" s="232" t="s">
        <v>172</v>
      </c>
      <c r="E1005" s="239" t="s">
        <v>1</v>
      </c>
      <c r="F1005" s="240" t="s">
        <v>481</v>
      </c>
      <c r="G1005" s="238"/>
      <c r="H1005" s="239" t="s">
        <v>1</v>
      </c>
      <c r="I1005" s="241"/>
      <c r="J1005" s="238"/>
      <c r="K1005" s="238"/>
      <c r="L1005" s="242"/>
      <c r="M1005" s="243"/>
      <c r="N1005" s="244"/>
      <c r="O1005" s="244"/>
      <c r="P1005" s="244"/>
      <c r="Q1005" s="244"/>
      <c r="R1005" s="244"/>
      <c r="S1005" s="244"/>
      <c r="T1005" s="245"/>
      <c r="U1005" s="13"/>
      <c r="V1005" s="13"/>
      <c r="W1005" s="13"/>
      <c r="X1005" s="13"/>
      <c r="Y1005" s="13"/>
      <c r="Z1005" s="13"/>
      <c r="AA1005" s="13"/>
      <c r="AB1005" s="13"/>
      <c r="AC1005" s="13"/>
      <c r="AD1005" s="13"/>
      <c r="AE1005" s="13"/>
      <c r="AT1005" s="246" t="s">
        <v>172</v>
      </c>
      <c r="AU1005" s="246" t="s">
        <v>83</v>
      </c>
      <c r="AV1005" s="13" t="s">
        <v>81</v>
      </c>
      <c r="AW1005" s="13" t="s">
        <v>30</v>
      </c>
      <c r="AX1005" s="13" t="s">
        <v>73</v>
      </c>
      <c r="AY1005" s="246" t="s">
        <v>160</v>
      </c>
    </row>
    <row r="1006" s="14" customFormat="1">
      <c r="A1006" s="14"/>
      <c r="B1006" s="247"/>
      <c r="C1006" s="248"/>
      <c r="D1006" s="232" t="s">
        <v>172</v>
      </c>
      <c r="E1006" s="249" t="s">
        <v>1</v>
      </c>
      <c r="F1006" s="250" t="s">
        <v>1050</v>
      </c>
      <c r="G1006" s="248"/>
      <c r="H1006" s="251">
        <v>15.15</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172</v>
      </c>
      <c r="AU1006" s="257" t="s">
        <v>83</v>
      </c>
      <c r="AV1006" s="14" t="s">
        <v>83</v>
      </c>
      <c r="AW1006" s="14" t="s">
        <v>30</v>
      </c>
      <c r="AX1006" s="14" t="s">
        <v>73</v>
      </c>
      <c r="AY1006" s="257" t="s">
        <v>160</v>
      </c>
    </row>
    <row r="1007" s="13" customFormat="1">
      <c r="A1007" s="13"/>
      <c r="B1007" s="237"/>
      <c r="C1007" s="238"/>
      <c r="D1007" s="232" t="s">
        <v>172</v>
      </c>
      <c r="E1007" s="239" t="s">
        <v>1</v>
      </c>
      <c r="F1007" s="240" t="s">
        <v>482</v>
      </c>
      <c r="G1007" s="238"/>
      <c r="H1007" s="239" t="s">
        <v>1</v>
      </c>
      <c r="I1007" s="241"/>
      <c r="J1007" s="238"/>
      <c r="K1007" s="238"/>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172</v>
      </c>
      <c r="AU1007" s="246" t="s">
        <v>83</v>
      </c>
      <c r="AV1007" s="13" t="s">
        <v>81</v>
      </c>
      <c r="AW1007" s="13" t="s">
        <v>30</v>
      </c>
      <c r="AX1007" s="13" t="s">
        <v>73</v>
      </c>
      <c r="AY1007" s="246" t="s">
        <v>160</v>
      </c>
    </row>
    <row r="1008" s="14" customFormat="1">
      <c r="A1008" s="14"/>
      <c r="B1008" s="247"/>
      <c r="C1008" s="248"/>
      <c r="D1008" s="232" t="s">
        <v>172</v>
      </c>
      <c r="E1008" s="249" t="s">
        <v>1</v>
      </c>
      <c r="F1008" s="250" t="s">
        <v>1065</v>
      </c>
      <c r="G1008" s="248"/>
      <c r="H1008" s="251">
        <v>14.75</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172</v>
      </c>
      <c r="AU1008" s="257" t="s">
        <v>83</v>
      </c>
      <c r="AV1008" s="14" t="s">
        <v>83</v>
      </c>
      <c r="AW1008" s="14" t="s">
        <v>30</v>
      </c>
      <c r="AX1008" s="14" t="s">
        <v>73</v>
      </c>
      <c r="AY1008" s="257" t="s">
        <v>160</v>
      </c>
    </row>
    <row r="1009" s="13" customFormat="1">
      <c r="A1009" s="13"/>
      <c r="B1009" s="237"/>
      <c r="C1009" s="238"/>
      <c r="D1009" s="232" t="s">
        <v>172</v>
      </c>
      <c r="E1009" s="239" t="s">
        <v>1</v>
      </c>
      <c r="F1009" s="240" t="s">
        <v>484</v>
      </c>
      <c r="G1009" s="238"/>
      <c r="H1009" s="239" t="s">
        <v>1</v>
      </c>
      <c r="I1009" s="241"/>
      <c r="J1009" s="238"/>
      <c r="K1009" s="238"/>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172</v>
      </c>
      <c r="AU1009" s="246" t="s">
        <v>83</v>
      </c>
      <c r="AV1009" s="13" t="s">
        <v>81</v>
      </c>
      <c r="AW1009" s="13" t="s">
        <v>30</v>
      </c>
      <c r="AX1009" s="13" t="s">
        <v>73</v>
      </c>
      <c r="AY1009" s="246" t="s">
        <v>160</v>
      </c>
    </row>
    <row r="1010" s="14" customFormat="1">
      <c r="A1010" s="14"/>
      <c r="B1010" s="247"/>
      <c r="C1010" s="248"/>
      <c r="D1010" s="232" t="s">
        <v>172</v>
      </c>
      <c r="E1010" s="249" t="s">
        <v>1</v>
      </c>
      <c r="F1010" s="250" t="s">
        <v>1066</v>
      </c>
      <c r="G1010" s="248"/>
      <c r="H1010" s="251">
        <v>12.57</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172</v>
      </c>
      <c r="AU1010" s="257" t="s">
        <v>83</v>
      </c>
      <c r="AV1010" s="14" t="s">
        <v>83</v>
      </c>
      <c r="AW1010" s="14" t="s">
        <v>30</v>
      </c>
      <c r="AX1010" s="14" t="s">
        <v>73</v>
      </c>
      <c r="AY1010" s="257" t="s">
        <v>160</v>
      </c>
    </row>
    <row r="1011" s="13" customFormat="1">
      <c r="A1011" s="13"/>
      <c r="B1011" s="237"/>
      <c r="C1011" s="238"/>
      <c r="D1011" s="232" t="s">
        <v>172</v>
      </c>
      <c r="E1011" s="239" t="s">
        <v>1</v>
      </c>
      <c r="F1011" s="240" t="s">
        <v>486</v>
      </c>
      <c r="G1011" s="238"/>
      <c r="H1011" s="239" t="s">
        <v>1</v>
      </c>
      <c r="I1011" s="241"/>
      <c r="J1011" s="238"/>
      <c r="K1011" s="238"/>
      <c r="L1011" s="242"/>
      <c r="M1011" s="243"/>
      <c r="N1011" s="244"/>
      <c r="O1011" s="244"/>
      <c r="P1011" s="244"/>
      <c r="Q1011" s="244"/>
      <c r="R1011" s="244"/>
      <c r="S1011" s="244"/>
      <c r="T1011" s="245"/>
      <c r="U1011" s="13"/>
      <c r="V1011" s="13"/>
      <c r="W1011" s="13"/>
      <c r="X1011" s="13"/>
      <c r="Y1011" s="13"/>
      <c r="Z1011" s="13"/>
      <c r="AA1011" s="13"/>
      <c r="AB1011" s="13"/>
      <c r="AC1011" s="13"/>
      <c r="AD1011" s="13"/>
      <c r="AE1011" s="13"/>
      <c r="AT1011" s="246" t="s">
        <v>172</v>
      </c>
      <c r="AU1011" s="246" t="s">
        <v>83</v>
      </c>
      <c r="AV1011" s="13" t="s">
        <v>81</v>
      </c>
      <c r="AW1011" s="13" t="s">
        <v>30</v>
      </c>
      <c r="AX1011" s="13" t="s">
        <v>73</v>
      </c>
      <c r="AY1011" s="246" t="s">
        <v>160</v>
      </c>
    </row>
    <row r="1012" s="14" customFormat="1">
      <c r="A1012" s="14"/>
      <c r="B1012" s="247"/>
      <c r="C1012" s="248"/>
      <c r="D1012" s="232" t="s">
        <v>172</v>
      </c>
      <c r="E1012" s="249" t="s">
        <v>1</v>
      </c>
      <c r="F1012" s="250" t="s">
        <v>1067</v>
      </c>
      <c r="G1012" s="248"/>
      <c r="H1012" s="251">
        <v>27.02</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172</v>
      </c>
      <c r="AU1012" s="257" t="s">
        <v>83</v>
      </c>
      <c r="AV1012" s="14" t="s">
        <v>83</v>
      </c>
      <c r="AW1012" s="14" t="s">
        <v>30</v>
      </c>
      <c r="AX1012" s="14" t="s">
        <v>73</v>
      </c>
      <c r="AY1012" s="257" t="s">
        <v>160</v>
      </c>
    </row>
    <row r="1013" s="13" customFormat="1">
      <c r="A1013" s="13"/>
      <c r="B1013" s="237"/>
      <c r="C1013" s="238"/>
      <c r="D1013" s="232" t="s">
        <v>172</v>
      </c>
      <c r="E1013" s="239" t="s">
        <v>1</v>
      </c>
      <c r="F1013" s="240" t="s">
        <v>488</v>
      </c>
      <c r="G1013" s="238"/>
      <c r="H1013" s="239" t="s">
        <v>1</v>
      </c>
      <c r="I1013" s="241"/>
      <c r="J1013" s="238"/>
      <c r="K1013" s="238"/>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172</v>
      </c>
      <c r="AU1013" s="246" t="s">
        <v>83</v>
      </c>
      <c r="AV1013" s="13" t="s">
        <v>81</v>
      </c>
      <c r="AW1013" s="13" t="s">
        <v>30</v>
      </c>
      <c r="AX1013" s="13" t="s">
        <v>73</v>
      </c>
      <c r="AY1013" s="246" t="s">
        <v>160</v>
      </c>
    </row>
    <row r="1014" s="14" customFormat="1">
      <c r="A1014" s="14"/>
      <c r="B1014" s="247"/>
      <c r="C1014" s="248"/>
      <c r="D1014" s="232" t="s">
        <v>172</v>
      </c>
      <c r="E1014" s="249" t="s">
        <v>1</v>
      </c>
      <c r="F1014" s="250" t="s">
        <v>1068</v>
      </c>
      <c r="G1014" s="248"/>
      <c r="H1014" s="251">
        <v>43.25</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172</v>
      </c>
      <c r="AU1014" s="257" t="s">
        <v>83</v>
      </c>
      <c r="AV1014" s="14" t="s">
        <v>83</v>
      </c>
      <c r="AW1014" s="14" t="s">
        <v>30</v>
      </c>
      <c r="AX1014" s="14" t="s">
        <v>73</v>
      </c>
      <c r="AY1014" s="257" t="s">
        <v>160</v>
      </c>
    </row>
    <row r="1015" s="16" customFormat="1">
      <c r="A1015" s="16"/>
      <c r="B1015" s="269"/>
      <c r="C1015" s="270"/>
      <c r="D1015" s="232" t="s">
        <v>172</v>
      </c>
      <c r="E1015" s="271" t="s">
        <v>1</v>
      </c>
      <c r="F1015" s="272" t="s">
        <v>182</v>
      </c>
      <c r="G1015" s="270"/>
      <c r="H1015" s="273">
        <v>616.42999999999995</v>
      </c>
      <c r="I1015" s="274"/>
      <c r="J1015" s="270"/>
      <c r="K1015" s="270"/>
      <c r="L1015" s="275"/>
      <c r="M1015" s="276"/>
      <c r="N1015" s="277"/>
      <c r="O1015" s="277"/>
      <c r="P1015" s="277"/>
      <c r="Q1015" s="277"/>
      <c r="R1015" s="277"/>
      <c r="S1015" s="277"/>
      <c r="T1015" s="278"/>
      <c r="U1015" s="16"/>
      <c r="V1015" s="16"/>
      <c r="W1015" s="16"/>
      <c r="X1015" s="16"/>
      <c r="Y1015" s="16"/>
      <c r="Z1015" s="16"/>
      <c r="AA1015" s="16"/>
      <c r="AB1015" s="16"/>
      <c r="AC1015" s="16"/>
      <c r="AD1015" s="16"/>
      <c r="AE1015" s="16"/>
      <c r="AT1015" s="279" t="s">
        <v>172</v>
      </c>
      <c r="AU1015" s="279" t="s">
        <v>83</v>
      </c>
      <c r="AV1015" s="16" t="s">
        <v>168</v>
      </c>
      <c r="AW1015" s="16" t="s">
        <v>30</v>
      </c>
      <c r="AX1015" s="16" t="s">
        <v>81</v>
      </c>
      <c r="AY1015" s="279" t="s">
        <v>160</v>
      </c>
    </row>
    <row r="1016" s="2" customFormat="1" ht="49.05" customHeight="1">
      <c r="A1016" s="39"/>
      <c r="B1016" s="40"/>
      <c r="C1016" s="219" t="s">
        <v>1069</v>
      </c>
      <c r="D1016" s="219" t="s">
        <v>163</v>
      </c>
      <c r="E1016" s="220" t="s">
        <v>1070</v>
      </c>
      <c r="F1016" s="221" t="s">
        <v>1071</v>
      </c>
      <c r="G1016" s="222" t="s">
        <v>166</v>
      </c>
      <c r="H1016" s="223">
        <v>616.42999999999995</v>
      </c>
      <c r="I1016" s="224"/>
      <c r="J1016" s="225">
        <f>ROUND(I1016*H1016,2)</f>
        <v>0</v>
      </c>
      <c r="K1016" s="221" t="s">
        <v>1</v>
      </c>
      <c r="L1016" s="45"/>
      <c r="M1016" s="226" t="s">
        <v>1</v>
      </c>
      <c r="N1016" s="227" t="s">
        <v>38</v>
      </c>
      <c r="O1016" s="92"/>
      <c r="P1016" s="228">
        <f>O1016*H1016</f>
        <v>0</v>
      </c>
      <c r="Q1016" s="228">
        <v>0</v>
      </c>
      <c r="R1016" s="228">
        <f>Q1016*H1016</f>
        <v>0</v>
      </c>
      <c r="S1016" s="228">
        <v>0</v>
      </c>
      <c r="T1016" s="229">
        <f>S1016*H1016</f>
        <v>0</v>
      </c>
      <c r="U1016" s="39"/>
      <c r="V1016" s="39"/>
      <c r="W1016" s="39"/>
      <c r="X1016" s="39"/>
      <c r="Y1016" s="39"/>
      <c r="Z1016" s="39"/>
      <c r="AA1016" s="39"/>
      <c r="AB1016" s="39"/>
      <c r="AC1016" s="39"/>
      <c r="AD1016" s="39"/>
      <c r="AE1016" s="39"/>
      <c r="AR1016" s="230" t="s">
        <v>168</v>
      </c>
      <c r="AT1016" s="230" t="s">
        <v>163</v>
      </c>
      <c r="AU1016" s="230" t="s">
        <v>83</v>
      </c>
      <c r="AY1016" s="18" t="s">
        <v>160</v>
      </c>
      <c r="BE1016" s="231">
        <f>IF(N1016="základní",J1016,0)</f>
        <v>0</v>
      </c>
      <c r="BF1016" s="231">
        <f>IF(N1016="snížená",J1016,0)</f>
        <v>0</v>
      </c>
      <c r="BG1016" s="231">
        <f>IF(N1016="zákl. přenesená",J1016,0)</f>
        <v>0</v>
      </c>
      <c r="BH1016" s="231">
        <f>IF(N1016="sníž. přenesená",J1016,0)</f>
        <v>0</v>
      </c>
      <c r="BI1016" s="231">
        <f>IF(N1016="nulová",J1016,0)</f>
        <v>0</v>
      </c>
      <c r="BJ1016" s="18" t="s">
        <v>81</v>
      </c>
      <c r="BK1016" s="231">
        <f>ROUND(I1016*H1016,2)</f>
        <v>0</v>
      </c>
      <c r="BL1016" s="18" t="s">
        <v>168</v>
      </c>
      <c r="BM1016" s="230" t="s">
        <v>1072</v>
      </c>
    </row>
    <row r="1017" s="2" customFormat="1">
      <c r="A1017" s="39"/>
      <c r="B1017" s="40"/>
      <c r="C1017" s="41"/>
      <c r="D1017" s="232" t="s">
        <v>170</v>
      </c>
      <c r="E1017" s="41"/>
      <c r="F1017" s="233" t="s">
        <v>1073</v>
      </c>
      <c r="G1017" s="41"/>
      <c r="H1017" s="41"/>
      <c r="I1017" s="234"/>
      <c r="J1017" s="41"/>
      <c r="K1017" s="41"/>
      <c r="L1017" s="45"/>
      <c r="M1017" s="235"/>
      <c r="N1017" s="236"/>
      <c r="O1017" s="92"/>
      <c r="P1017" s="92"/>
      <c r="Q1017" s="92"/>
      <c r="R1017" s="92"/>
      <c r="S1017" s="92"/>
      <c r="T1017" s="93"/>
      <c r="U1017" s="39"/>
      <c r="V1017" s="39"/>
      <c r="W1017" s="39"/>
      <c r="X1017" s="39"/>
      <c r="Y1017" s="39"/>
      <c r="Z1017" s="39"/>
      <c r="AA1017" s="39"/>
      <c r="AB1017" s="39"/>
      <c r="AC1017" s="39"/>
      <c r="AD1017" s="39"/>
      <c r="AE1017" s="39"/>
      <c r="AT1017" s="18" t="s">
        <v>170</v>
      </c>
      <c r="AU1017" s="18" t="s">
        <v>83</v>
      </c>
    </row>
    <row r="1018" s="13" customFormat="1">
      <c r="A1018" s="13"/>
      <c r="B1018" s="237"/>
      <c r="C1018" s="238"/>
      <c r="D1018" s="232" t="s">
        <v>172</v>
      </c>
      <c r="E1018" s="239" t="s">
        <v>1</v>
      </c>
      <c r="F1018" s="240" t="s">
        <v>431</v>
      </c>
      <c r="G1018" s="238"/>
      <c r="H1018" s="239" t="s">
        <v>1</v>
      </c>
      <c r="I1018" s="241"/>
      <c r="J1018" s="238"/>
      <c r="K1018" s="238"/>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172</v>
      </c>
      <c r="AU1018" s="246" t="s">
        <v>83</v>
      </c>
      <c r="AV1018" s="13" t="s">
        <v>81</v>
      </c>
      <c r="AW1018" s="13" t="s">
        <v>30</v>
      </c>
      <c r="AX1018" s="13" t="s">
        <v>73</v>
      </c>
      <c r="AY1018" s="246" t="s">
        <v>160</v>
      </c>
    </row>
    <row r="1019" s="14" customFormat="1">
      <c r="A1019" s="14"/>
      <c r="B1019" s="247"/>
      <c r="C1019" s="248"/>
      <c r="D1019" s="232" t="s">
        <v>172</v>
      </c>
      <c r="E1019" s="249" t="s">
        <v>1</v>
      </c>
      <c r="F1019" s="250" t="s">
        <v>1044</v>
      </c>
      <c r="G1019" s="248"/>
      <c r="H1019" s="251">
        <v>44.75</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172</v>
      </c>
      <c r="AU1019" s="257" t="s">
        <v>83</v>
      </c>
      <c r="AV1019" s="14" t="s">
        <v>83</v>
      </c>
      <c r="AW1019" s="14" t="s">
        <v>30</v>
      </c>
      <c r="AX1019" s="14" t="s">
        <v>73</v>
      </c>
      <c r="AY1019" s="257" t="s">
        <v>160</v>
      </c>
    </row>
    <row r="1020" s="13" customFormat="1">
      <c r="A1020" s="13"/>
      <c r="B1020" s="237"/>
      <c r="C1020" s="238"/>
      <c r="D1020" s="232" t="s">
        <v>172</v>
      </c>
      <c r="E1020" s="239" t="s">
        <v>1</v>
      </c>
      <c r="F1020" s="240" t="s">
        <v>560</v>
      </c>
      <c r="G1020" s="238"/>
      <c r="H1020" s="239" t="s">
        <v>1</v>
      </c>
      <c r="I1020" s="241"/>
      <c r="J1020" s="238"/>
      <c r="K1020" s="238"/>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172</v>
      </c>
      <c r="AU1020" s="246" t="s">
        <v>83</v>
      </c>
      <c r="AV1020" s="13" t="s">
        <v>81</v>
      </c>
      <c r="AW1020" s="13" t="s">
        <v>30</v>
      </c>
      <c r="AX1020" s="13" t="s">
        <v>73</v>
      </c>
      <c r="AY1020" s="246" t="s">
        <v>160</v>
      </c>
    </row>
    <row r="1021" s="14" customFormat="1">
      <c r="A1021" s="14"/>
      <c r="B1021" s="247"/>
      <c r="C1021" s="248"/>
      <c r="D1021" s="232" t="s">
        <v>172</v>
      </c>
      <c r="E1021" s="249" t="s">
        <v>1</v>
      </c>
      <c r="F1021" s="250" t="s">
        <v>1045</v>
      </c>
      <c r="G1021" s="248"/>
      <c r="H1021" s="251">
        <v>22.870000000000001</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172</v>
      </c>
      <c r="AU1021" s="257" t="s">
        <v>83</v>
      </c>
      <c r="AV1021" s="14" t="s">
        <v>83</v>
      </c>
      <c r="AW1021" s="14" t="s">
        <v>30</v>
      </c>
      <c r="AX1021" s="14" t="s">
        <v>73</v>
      </c>
      <c r="AY1021" s="257" t="s">
        <v>160</v>
      </c>
    </row>
    <row r="1022" s="13" customFormat="1">
      <c r="A1022" s="13"/>
      <c r="B1022" s="237"/>
      <c r="C1022" s="238"/>
      <c r="D1022" s="232" t="s">
        <v>172</v>
      </c>
      <c r="E1022" s="239" t="s">
        <v>1</v>
      </c>
      <c r="F1022" s="240" t="s">
        <v>981</v>
      </c>
      <c r="G1022" s="238"/>
      <c r="H1022" s="239" t="s">
        <v>1</v>
      </c>
      <c r="I1022" s="241"/>
      <c r="J1022" s="238"/>
      <c r="K1022" s="238"/>
      <c r="L1022" s="242"/>
      <c r="M1022" s="243"/>
      <c r="N1022" s="244"/>
      <c r="O1022" s="244"/>
      <c r="P1022" s="244"/>
      <c r="Q1022" s="244"/>
      <c r="R1022" s="244"/>
      <c r="S1022" s="244"/>
      <c r="T1022" s="245"/>
      <c r="U1022" s="13"/>
      <c r="V1022" s="13"/>
      <c r="W1022" s="13"/>
      <c r="X1022" s="13"/>
      <c r="Y1022" s="13"/>
      <c r="Z1022" s="13"/>
      <c r="AA1022" s="13"/>
      <c r="AB1022" s="13"/>
      <c r="AC1022" s="13"/>
      <c r="AD1022" s="13"/>
      <c r="AE1022" s="13"/>
      <c r="AT1022" s="246" t="s">
        <v>172</v>
      </c>
      <c r="AU1022" s="246" t="s">
        <v>83</v>
      </c>
      <c r="AV1022" s="13" t="s">
        <v>81</v>
      </c>
      <c r="AW1022" s="13" t="s">
        <v>30</v>
      </c>
      <c r="AX1022" s="13" t="s">
        <v>73</v>
      </c>
      <c r="AY1022" s="246" t="s">
        <v>160</v>
      </c>
    </row>
    <row r="1023" s="14" customFormat="1">
      <c r="A1023" s="14"/>
      <c r="B1023" s="247"/>
      <c r="C1023" s="248"/>
      <c r="D1023" s="232" t="s">
        <v>172</v>
      </c>
      <c r="E1023" s="249" t="s">
        <v>1</v>
      </c>
      <c r="F1023" s="250" t="s">
        <v>1046</v>
      </c>
      <c r="G1023" s="248"/>
      <c r="H1023" s="251">
        <v>12.9</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172</v>
      </c>
      <c r="AU1023" s="257" t="s">
        <v>83</v>
      </c>
      <c r="AV1023" s="14" t="s">
        <v>83</v>
      </c>
      <c r="AW1023" s="14" t="s">
        <v>30</v>
      </c>
      <c r="AX1023" s="14" t="s">
        <v>73</v>
      </c>
      <c r="AY1023" s="257" t="s">
        <v>160</v>
      </c>
    </row>
    <row r="1024" s="13" customFormat="1">
      <c r="A1024" s="13"/>
      <c r="B1024" s="237"/>
      <c r="C1024" s="238"/>
      <c r="D1024" s="232" t="s">
        <v>172</v>
      </c>
      <c r="E1024" s="239" t="s">
        <v>1</v>
      </c>
      <c r="F1024" s="240" t="s">
        <v>433</v>
      </c>
      <c r="G1024" s="238"/>
      <c r="H1024" s="239" t="s">
        <v>1</v>
      </c>
      <c r="I1024" s="241"/>
      <c r="J1024" s="238"/>
      <c r="K1024" s="238"/>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172</v>
      </c>
      <c r="AU1024" s="246" t="s">
        <v>83</v>
      </c>
      <c r="AV1024" s="13" t="s">
        <v>81</v>
      </c>
      <c r="AW1024" s="13" t="s">
        <v>30</v>
      </c>
      <c r="AX1024" s="13" t="s">
        <v>73</v>
      </c>
      <c r="AY1024" s="246" t="s">
        <v>160</v>
      </c>
    </row>
    <row r="1025" s="14" customFormat="1">
      <c r="A1025" s="14"/>
      <c r="B1025" s="247"/>
      <c r="C1025" s="248"/>
      <c r="D1025" s="232" t="s">
        <v>172</v>
      </c>
      <c r="E1025" s="249" t="s">
        <v>1</v>
      </c>
      <c r="F1025" s="250" t="s">
        <v>1047</v>
      </c>
      <c r="G1025" s="248"/>
      <c r="H1025" s="251">
        <v>18.239999999999998</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172</v>
      </c>
      <c r="AU1025" s="257" t="s">
        <v>83</v>
      </c>
      <c r="AV1025" s="14" t="s">
        <v>83</v>
      </c>
      <c r="AW1025" s="14" t="s">
        <v>30</v>
      </c>
      <c r="AX1025" s="14" t="s">
        <v>73</v>
      </c>
      <c r="AY1025" s="257" t="s">
        <v>160</v>
      </c>
    </row>
    <row r="1026" s="13" customFormat="1">
      <c r="A1026" s="13"/>
      <c r="B1026" s="237"/>
      <c r="C1026" s="238"/>
      <c r="D1026" s="232" t="s">
        <v>172</v>
      </c>
      <c r="E1026" s="239" t="s">
        <v>1</v>
      </c>
      <c r="F1026" s="240" t="s">
        <v>435</v>
      </c>
      <c r="G1026" s="238"/>
      <c r="H1026" s="239" t="s">
        <v>1</v>
      </c>
      <c r="I1026" s="241"/>
      <c r="J1026" s="238"/>
      <c r="K1026" s="238"/>
      <c r="L1026" s="242"/>
      <c r="M1026" s="243"/>
      <c r="N1026" s="244"/>
      <c r="O1026" s="244"/>
      <c r="P1026" s="244"/>
      <c r="Q1026" s="244"/>
      <c r="R1026" s="244"/>
      <c r="S1026" s="244"/>
      <c r="T1026" s="245"/>
      <c r="U1026" s="13"/>
      <c r="V1026" s="13"/>
      <c r="W1026" s="13"/>
      <c r="X1026" s="13"/>
      <c r="Y1026" s="13"/>
      <c r="Z1026" s="13"/>
      <c r="AA1026" s="13"/>
      <c r="AB1026" s="13"/>
      <c r="AC1026" s="13"/>
      <c r="AD1026" s="13"/>
      <c r="AE1026" s="13"/>
      <c r="AT1026" s="246" t="s">
        <v>172</v>
      </c>
      <c r="AU1026" s="246" t="s">
        <v>83</v>
      </c>
      <c r="AV1026" s="13" t="s">
        <v>81</v>
      </c>
      <c r="AW1026" s="13" t="s">
        <v>30</v>
      </c>
      <c r="AX1026" s="13" t="s">
        <v>73</v>
      </c>
      <c r="AY1026" s="246" t="s">
        <v>160</v>
      </c>
    </row>
    <row r="1027" s="14" customFormat="1">
      <c r="A1027" s="14"/>
      <c r="B1027" s="247"/>
      <c r="C1027" s="248"/>
      <c r="D1027" s="232" t="s">
        <v>172</v>
      </c>
      <c r="E1027" s="249" t="s">
        <v>1</v>
      </c>
      <c r="F1027" s="250" t="s">
        <v>1048</v>
      </c>
      <c r="G1027" s="248"/>
      <c r="H1027" s="251">
        <v>18.670000000000002</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172</v>
      </c>
      <c r="AU1027" s="257" t="s">
        <v>83</v>
      </c>
      <c r="AV1027" s="14" t="s">
        <v>83</v>
      </c>
      <c r="AW1027" s="14" t="s">
        <v>30</v>
      </c>
      <c r="AX1027" s="14" t="s">
        <v>73</v>
      </c>
      <c r="AY1027" s="257" t="s">
        <v>160</v>
      </c>
    </row>
    <row r="1028" s="13" customFormat="1">
      <c r="A1028" s="13"/>
      <c r="B1028" s="237"/>
      <c r="C1028" s="238"/>
      <c r="D1028" s="232" t="s">
        <v>172</v>
      </c>
      <c r="E1028" s="239" t="s">
        <v>1</v>
      </c>
      <c r="F1028" s="240" t="s">
        <v>437</v>
      </c>
      <c r="G1028" s="238"/>
      <c r="H1028" s="239" t="s">
        <v>1</v>
      </c>
      <c r="I1028" s="241"/>
      <c r="J1028" s="238"/>
      <c r="K1028" s="238"/>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172</v>
      </c>
      <c r="AU1028" s="246" t="s">
        <v>83</v>
      </c>
      <c r="AV1028" s="13" t="s">
        <v>81</v>
      </c>
      <c r="AW1028" s="13" t="s">
        <v>30</v>
      </c>
      <c r="AX1028" s="13" t="s">
        <v>73</v>
      </c>
      <c r="AY1028" s="246" t="s">
        <v>160</v>
      </c>
    </row>
    <row r="1029" s="14" customFormat="1">
      <c r="A1029" s="14"/>
      <c r="B1029" s="247"/>
      <c r="C1029" s="248"/>
      <c r="D1029" s="232" t="s">
        <v>172</v>
      </c>
      <c r="E1029" s="249" t="s">
        <v>1</v>
      </c>
      <c r="F1029" s="250" t="s">
        <v>1049</v>
      </c>
      <c r="G1029" s="248"/>
      <c r="H1029" s="251">
        <v>15.44</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172</v>
      </c>
      <c r="AU1029" s="257" t="s">
        <v>83</v>
      </c>
      <c r="AV1029" s="14" t="s">
        <v>83</v>
      </c>
      <c r="AW1029" s="14" t="s">
        <v>30</v>
      </c>
      <c r="AX1029" s="14" t="s">
        <v>73</v>
      </c>
      <c r="AY1029" s="257" t="s">
        <v>160</v>
      </c>
    </row>
    <row r="1030" s="13" customFormat="1">
      <c r="A1030" s="13"/>
      <c r="B1030" s="237"/>
      <c r="C1030" s="238"/>
      <c r="D1030" s="232" t="s">
        <v>172</v>
      </c>
      <c r="E1030" s="239" t="s">
        <v>1</v>
      </c>
      <c r="F1030" s="240" t="s">
        <v>439</v>
      </c>
      <c r="G1030" s="238"/>
      <c r="H1030" s="239" t="s">
        <v>1</v>
      </c>
      <c r="I1030" s="241"/>
      <c r="J1030" s="238"/>
      <c r="K1030" s="238"/>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172</v>
      </c>
      <c r="AU1030" s="246" t="s">
        <v>83</v>
      </c>
      <c r="AV1030" s="13" t="s">
        <v>81</v>
      </c>
      <c r="AW1030" s="13" t="s">
        <v>30</v>
      </c>
      <c r="AX1030" s="13" t="s">
        <v>73</v>
      </c>
      <c r="AY1030" s="246" t="s">
        <v>160</v>
      </c>
    </row>
    <row r="1031" s="14" customFormat="1">
      <c r="A1031" s="14"/>
      <c r="B1031" s="247"/>
      <c r="C1031" s="248"/>
      <c r="D1031" s="232" t="s">
        <v>172</v>
      </c>
      <c r="E1031" s="249" t="s">
        <v>1</v>
      </c>
      <c r="F1031" s="250" t="s">
        <v>1049</v>
      </c>
      <c r="G1031" s="248"/>
      <c r="H1031" s="251">
        <v>15.44</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172</v>
      </c>
      <c r="AU1031" s="257" t="s">
        <v>83</v>
      </c>
      <c r="AV1031" s="14" t="s">
        <v>83</v>
      </c>
      <c r="AW1031" s="14" t="s">
        <v>30</v>
      </c>
      <c r="AX1031" s="14" t="s">
        <v>73</v>
      </c>
      <c r="AY1031" s="257" t="s">
        <v>160</v>
      </c>
    </row>
    <row r="1032" s="13" customFormat="1">
      <c r="A1032" s="13"/>
      <c r="B1032" s="237"/>
      <c r="C1032" s="238"/>
      <c r="D1032" s="232" t="s">
        <v>172</v>
      </c>
      <c r="E1032" s="239" t="s">
        <v>1</v>
      </c>
      <c r="F1032" s="240" t="s">
        <v>440</v>
      </c>
      <c r="G1032" s="238"/>
      <c r="H1032" s="239" t="s">
        <v>1</v>
      </c>
      <c r="I1032" s="241"/>
      <c r="J1032" s="238"/>
      <c r="K1032" s="238"/>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172</v>
      </c>
      <c r="AU1032" s="246" t="s">
        <v>83</v>
      </c>
      <c r="AV1032" s="13" t="s">
        <v>81</v>
      </c>
      <c r="AW1032" s="13" t="s">
        <v>30</v>
      </c>
      <c r="AX1032" s="13" t="s">
        <v>73</v>
      </c>
      <c r="AY1032" s="246" t="s">
        <v>160</v>
      </c>
    </row>
    <row r="1033" s="14" customFormat="1">
      <c r="A1033" s="14"/>
      <c r="B1033" s="247"/>
      <c r="C1033" s="248"/>
      <c r="D1033" s="232" t="s">
        <v>172</v>
      </c>
      <c r="E1033" s="249" t="s">
        <v>1</v>
      </c>
      <c r="F1033" s="250" t="s">
        <v>1050</v>
      </c>
      <c r="G1033" s="248"/>
      <c r="H1033" s="251">
        <v>15.15</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172</v>
      </c>
      <c r="AU1033" s="257" t="s">
        <v>83</v>
      </c>
      <c r="AV1033" s="14" t="s">
        <v>83</v>
      </c>
      <c r="AW1033" s="14" t="s">
        <v>30</v>
      </c>
      <c r="AX1033" s="14" t="s">
        <v>73</v>
      </c>
      <c r="AY1033" s="257" t="s">
        <v>160</v>
      </c>
    </row>
    <row r="1034" s="13" customFormat="1">
      <c r="A1034" s="13"/>
      <c r="B1034" s="237"/>
      <c r="C1034" s="238"/>
      <c r="D1034" s="232" t="s">
        <v>172</v>
      </c>
      <c r="E1034" s="239" t="s">
        <v>1</v>
      </c>
      <c r="F1034" s="240" t="s">
        <v>442</v>
      </c>
      <c r="G1034" s="238"/>
      <c r="H1034" s="239" t="s">
        <v>1</v>
      </c>
      <c r="I1034" s="241"/>
      <c r="J1034" s="238"/>
      <c r="K1034" s="238"/>
      <c r="L1034" s="242"/>
      <c r="M1034" s="243"/>
      <c r="N1034" s="244"/>
      <c r="O1034" s="244"/>
      <c r="P1034" s="244"/>
      <c r="Q1034" s="244"/>
      <c r="R1034" s="244"/>
      <c r="S1034" s="244"/>
      <c r="T1034" s="245"/>
      <c r="U1034" s="13"/>
      <c r="V1034" s="13"/>
      <c r="W1034" s="13"/>
      <c r="X1034" s="13"/>
      <c r="Y1034" s="13"/>
      <c r="Z1034" s="13"/>
      <c r="AA1034" s="13"/>
      <c r="AB1034" s="13"/>
      <c r="AC1034" s="13"/>
      <c r="AD1034" s="13"/>
      <c r="AE1034" s="13"/>
      <c r="AT1034" s="246" t="s">
        <v>172</v>
      </c>
      <c r="AU1034" s="246" t="s">
        <v>83</v>
      </c>
      <c r="AV1034" s="13" t="s">
        <v>81</v>
      </c>
      <c r="AW1034" s="13" t="s">
        <v>30</v>
      </c>
      <c r="AX1034" s="13" t="s">
        <v>73</v>
      </c>
      <c r="AY1034" s="246" t="s">
        <v>160</v>
      </c>
    </row>
    <row r="1035" s="14" customFormat="1">
      <c r="A1035" s="14"/>
      <c r="B1035" s="247"/>
      <c r="C1035" s="248"/>
      <c r="D1035" s="232" t="s">
        <v>172</v>
      </c>
      <c r="E1035" s="249" t="s">
        <v>1</v>
      </c>
      <c r="F1035" s="250" t="s">
        <v>1051</v>
      </c>
      <c r="G1035" s="248"/>
      <c r="H1035" s="251">
        <v>14.02</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172</v>
      </c>
      <c r="AU1035" s="257" t="s">
        <v>83</v>
      </c>
      <c r="AV1035" s="14" t="s">
        <v>83</v>
      </c>
      <c r="AW1035" s="14" t="s">
        <v>30</v>
      </c>
      <c r="AX1035" s="14" t="s">
        <v>73</v>
      </c>
      <c r="AY1035" s="257" t="s">
        <v>160</v>
      </c>
    </row>
    <row r="1036" s="13" customFormat="1">
      <c r="A1036" s="13"/>
      <c r="B1036" s="237"/>
      <c r="C1036" s="238"/>
      <c r="D1036" s="232" t="s">
        <v>172</v>
      </c>
      <c r="E1036" s="239" t="s">
        <v>1</v>
      </c>
      <c r="F1036" s="240" t="s">
        <v>444</v>
      </c>
      <c r="G1036" s="238"/>
      <c r="H1036" s="239" t="s">
        <v>1</v>
      </c>
      <c r="I1036" s="241"/>
      <c r="J1036" s="238"/>
      <c r="K1036" s="238"/>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172</v>
      </c>
      <c r="AU1036" s="246" t="s">
        <v>83</v>
      </c>
      <c r="AV1036" s="13" t="s">
        <v>81</v>
      </c>
      <c r="AW1036" s="13" t="s">
        <v>30</v>
      </c>
      <c r="AX1036" s="13" t="s">
        <v>73</v>
      </c>
      <c r="AY1036" s="246" t="s">
        <v>160</v>
      </c>
    </row>
    <row r="1037" s="14" customFormat="1">
      <c r="A1037" s="14"/>
      <c r="B1037" s="247"/>
      <c r="C1037" s="248"/>
      <c r="D1037" s="232" t="s">
        <v>172</v>
      </c>
      <c r="E1037" s="249" t="s">
        <v>1</v>
      </c>
      <c r="F1037" s="250" t="s">
        <v>1052</v>
      </c>
      <c r="G1037" s="248"/>
      <c r="H1037" s="251">
        <v>13.949999999999999</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172</v>
      </c>
      <c r="AU1037" s="257" t="s">
        <v>83</v>
      </c>
      <c r="AV1037" s="14" t="s">
        <v>83</v>
      </c>
      <c r="AW1037" s="14" t="s">
        <v>30</v>
      </c>
      <c r="AX1037" s="14" t="s">
        <v>73</v>
      </c>
      <c r="AY1037" s="257" t="s">
        <v>160</v>
      </c>
    </row>
    <row r="1038" s="13" customFormat="1">
      <c r="A1038" s="13"/>
      <c r="B1038" s="237"/>
      <c r="C1038" s="238"/>
      <c r="D1038" s="232" t="s">
        <v>172</v>
      </c>
      <c r="E1038" s="239" t="s">
        <v>1</v>
      </c>
      <c r="F1038" s="240" t="s">
        <v>446</v>
      </c>
      <c r="G1038" s="238"/>
      <c r="H1038" s="239" t="s">
        <v>1</v>
      </c>
      <c r="I1038" s="241"/>
      <c r="J1038" s="238"/>
      <c r="K1038" s="238"/>
      <c r="L1038" s="242"/>
      <c r="M1038" s="243"/>
      <c r="N1038" s="244"/>
      <c r="O1038" s="244"/>
      <c r="P1038" s="244"/>
      <c r="Q1038" s="244"/>
      <c r="R1038" s="244"/>
      <c r="S1038" s="244"/>
      <c r="T1038" s="245"/>
      <c r="U1038" s="13"/>
      <c r="V1038" s="13"/>
      <c r="W1038" s="13"/>
      <c r="X1038" s="13"/>
      <c r="Y1038" s="13"/>
      <c r="Z1038" s="13"/>
      <c r="AA1038" s="13"/>
      <c r="AB1038" s="13"/>
      <c r="AC1038" s="13"/>
      <c r="AD1038" s="13"/>
      <c r="AE1038" s="13"/>
      <c r="AT1038" s="246" t="s">
        <v>172</v>
      </c>
      <c r="AU1038" s="246" t="s">
        <v>83</v>
      </c>
      <c r="AV1038" s="13" t="s">
        <v>81</v>
      </c>
      <c r="AW1038" s="13" t="s">
        <v>30</v>
      </c>
      <c r="AX1038" s="13" t="s">
        <v>73</v>
      </c>
      <c r="AY1038" s="246" t="s">
        <v>160</v>
      </c>
    </row>
    <row r="1039" s="14" customFormat="1">
      <c r="A1039" s="14"/>
      <c r="B1039" s="247"/>
      <c r="C1039" s="248"/>
      <c r="D1039" s="232" t="s">
        <v>172</v>
      </c>
      <c r="E1039" s="249" t="s">
        <v>1</v>
      </c>
      <c r="F1039" s="250" t="s">
        <v>1053</v>
      </c>
      <c r="G1039" s="248"/>
      <c r="H1039" s="251">
        <v>11.52</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172</v>
      </c>
      <c r="AU1039" s="257" t="s">
        <v>83</v>
      </c>
      <c r="AV1039" s="14" t="s">
        <v>83</v>
      </c>
      <c r="AW1039" s="14" t="s">
        <v>30</v>
      </c>
      <c r="AX1039" s="14" t="s">
        <v>73</v>
      </c>
      <c r="AY1039" s="257" t="s">
        <v>160</v>
      </c>
    </row>
    <row r="1040" s="13" customFormat="1">
      <c r="A1040" s="13"/>
      <c r="B1040" s="237"/>
      <c r="C1040" s="238"/>
      <c r="D1040" s="232" t="s">
        <v>172</v>
      </c>
      <c r="E1040" s="239" t="s">
        <v>1</v>
      </c>
      <c r="F1040" s="240" t="s">
        <v>448</v>
      </c>
      <c r="G1040" s="238"/>
      <c r="H1040" s="239" t="s">
        <v>1</v>
      </c>
      <c r="I1040" s="241"/>
      <c r="J1040" s="238"/>
      <c r="K1040" s="238"/>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172</v>
      </c>
      <c r="AU1040" s="246" t="s">
        <v>83</v>
      </c>
      <c r="AV1040" s="13" t="s">
        <v>81</v>
      </c>
      <c r="AW1040" s="13" t="s">
        <v>30</v>
      </c>
      <c r="AX1040" s="13" t="s">
        <v>73</v>
      </c>
      <c r="AY1040" s="246" t="s">
        <v>160</v>
      </c>
    </row>
    <row r="1041" s="14" customFormat="1">
      <c r="A1041" s="14"/>
      <c r="B1041" s="247"/>
      <c r="C1041" s="248"/>
      <c r="D1041" s="232" t="s">
        <v>172</v>
      </c>
      <c r="E1041" s="249" t="s">
        <v>1</v>
      </c>
      <c r="F1041" s="250" t="s">
        <v>1054</v>
      </c>
      <c r="G1041" s="248"/>
      <c r="H1041" s="251">
        <v>12.59</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172</v>
      </c>
      <c r="AU1041" s="257" t="s">
        <v>83</v>
      </c>
      <c r="AV1041" s="14" t="s">
        <v>83</v>
      </c>
      <c r="AW1041" s="14" t="s">
        <v>30</v>
      </c>
      <c r="AX1041" s="14" t="s">
        <v>73</v>
      </c>
      <c r="AY1041" s="257" t="s">
        <v>160</v>
      </c>
    </row>
    <row r="1042" s="13" customFormat="1">
      <c r="A1042" s="13"/>
      <c r="B1042" s="237"/>
      <c r="C1042" s="238"/>
      <c r="D1042" s="232" t="s">
        <v>172</v>
      </c>
      <c r="E1042" s="239" t="s">
        <v>1</v>
      </c>
      <c r="F1042" s="240" t="s">
        <v>450</v>
      </c>
      <c r="G1042" s="238"/>
      <c r="H1042" s="239" t="s">
        <v>1</v>
      </c>
      <c r="I1042" s="241"/>
      <c r="J1042" s="238"/>
      <c r="K1042" s="238"/>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172</v>
      </c>
      <c r="AU1042" s="246" t="s">
        <v>83</v>
      </c>
      <c r="AV1042" s="13" t="s">
        <v>81</v>
      </c>
      <c r="AW1042" s="13" t="s">
        <v>30</v>
      </c>
      <c r="AX1042" s="13" t="s">
        <v>73</v>
      </c>
      <c r="AY1042" s="246" t="s">
        <v>160</v>
      </c>
    </row>
    <row r="1043" s="14" customFormat="1">
      <c r="A1043" s="14"/>
      <c r="B1043" s="247"/>
      <c r="C1043" s="248"/>
      <c r="D1043" s="232" t="s">
        <v>172</v>
      </c>
      <c r="E1043" s="249" t="s">
        <v>1</v>
      </c>
      <c r="F1043" s="250" t="s">
        <v>1055</v>
      </c>
      <c r="G1043" s="248"/>
      <c r="H1043" s="251">
        <v>14.68</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172</v>
      </c>
      <c r="AU1043" s="257" t="s">
        <v>83</v>
      </c>
      <c r="AV1043" s="14" t="s">
        <v>83</v>
      </c>
      <c r="AW1043" s="14" t="s">
        <v>30</v>
      </c>
      <c r="AX1043" s="14" t="s">
        <v>73</v>
      </c>
      <c r="AY1043" s="257" t="s">
        <v>160</v>
      </c>
    </row>
    <row r="1044" s="13" customFormat="1">
      <c r="A1044" s="13"/>
      <c r="B1044" s="237"/>
      <c r="C1044" s="238"/>
      <c r="D1044" s="232" t="s">
        <v>172</v>
      </c>
      <c r="E1044" s="239" t="s">
        <v>1</v>
      </c>
      <c r="F1044" s="240" t="s">
        <v>452</v>
      </c>
      <c r="G1044" s="238"/>
      <c r="H1044" s="239" t="s">
        <v>1</v>
      </c>
      <c r="I1044" s="241"/>
      <c r="J1044" s="238"/>
      <c r="K1044" s="238"/>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172</v>
      </c>
      <c r="AU1044" s="246" t="s">
        <v>83</v>
      </c>
      <c r="AV1044" s="13" t="s">
        <v>81</v>
      </c>
      <c r="AW1044" s="13" t="s">
        <v>30</v>
      </c>
      <c r="AX1044" s="13" t="s">
        <v>73</v>
      </c>
      <c r="AY1044" s="246" t="s">
        <v>160</v>
      </c>
    </row>
    <row r="1045" s="14" customFormat="1">
      <c r="A1045" s="14"/>
      <c r="B1045" s="247"/>
      <c r="C1045" s="248"/>
      <c r="D1045" s="232" t="s">
        <v>172</v>
      </c>
      <c r="E1045" s="249" t="s">
        <v>1</v>
      </c>
      <c r="F1045" s="250" t="s">
        <v>1056</v>
      </c>
      <c r="G1045" s="248"/>
      <c r="H1045" s="251">
        <v>10</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172</v>
      </c>
      <c r="AU1045" s="257" t="s">
        <v>83</v>
      </c>
      <c r="AV1045" s="14" t="s">
        <v>83</v>
      </c>
      <c r="AW1045" s="14" t="s">
        <v>30</v>
      </c>
      <c r="AX1045" s="14" t="s">
        <v>73</v>
      </c>
      <c r="AY1045" s="257" t="s">
        <v>160</v>
      </c>
    </row>
    <row r="1046" s="13" customFormat="1">
      <c r="A1046" s="13"/>
      <c r="B1046" s="237"/>
      <c r="C1046" s="238"/>
      <c r="D1046" s="232" t="s">
        <v>172</v>
      </c>
      <c r="E1046" s="239" t="s">
        <v>1</v>
      </c>
      <c r="F1046" s="240" t="s">
        <v>454</v>
      </c>
      <c r="G1046" s="238"/>
      <c r="H1046" s="239" t="s">
        <v>1</v>
      </c>
      <c r="I1046" s="241"/>
      <c r="J1046" s="238"/>
      <c r="K1046" s="238"/>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172</v>
      </c>
      <c r="AU1046" s="246" t="s">
        <v>83</v>
      </c>
      <c r="AV1046" s="13" t="s">
        <v>81</v>
      </c>
      <c r="AW1046" s="13" t="s">
        <v>30</v>
      </c>
      <c r="AX1046" s="13" t="s">
        <v>73</v>
      </c>
      <c r="AY1046" s="246" t="s">
        <v>160</v>
      </c>
    </row>
    <row r="1047" s="14" customFormat="1">
      <c r="A1047" s="14"/>
      <c r="B1047" s="247"/>
      <c r="C1047" s="248"/>
      <c r="D1047" s="232" t="s">
        <v>172</v>
      </c>
      <c r="E1047" s="249" t="s">
        <v>1</v>
      </c>
      <c r="F1047" s="250" t="s">
        <v>1057</v>
      </c>
      <c r="G1047" s="248"/>
      <c r="H1047" s="251">
        <v>31</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172</v>
      </c>
      <c r="AU1047" s="257" t="s">
        <v>83</v>
      </c>
      <c r="AV1047" s="14" t="s">
        <v>83</v>
      </c>
      <c r="AW1047" s="14" t="s">
        <v>30</v>
      </c>
      <c r="AX1047" s="14" t="s">
        <v>73</v>
      </c>
      <c r="AY1047" s="257" t="s">
        <v>160</v>
      </c>
    </row>
    <row r="1048" s="13" customFormat="1">
      <c r="A1048" s="13"/>
      <c r="B1048" s="237"/>
      <c r="C1048" s="238"/>
      <c r="D1048" s="232" t="s">
        <v>172</v>
      </c>
      <c r="E1048" s="239" t="s">
        <v>1</v>
      </c>
      <c r="F1048" s="240" t="s">
        <v>456</v>
      </c>
      <c r="G1048" s="238"/>
      <c r="H1048" s="239" t="s">
        <v>1</v>
      </c>
      <c r="I1048" s="241"/>
      <c r="J1048" s="238"/>
      <c r="K1048" s="238"/>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172</v>
      </c>
      <c r="AU1048" s="246" t="s">
        <v>83</v>
      </c>
      <c r="AV1048" s="13" t="s">
        <v>81</v>
      </c>
      <c r="AW1048" s="13" t="s">
        <v>30</v>
      </c>
      <c r="AX1048" s="13" t="s">
        <v>73</v>
      </c>
      <c r="AY1048" s="246" t="s">
        <v>160</v>
      </c>
    </row>
    <row r="1049" s="14" customFormat="1">
      <c r="A1049" s="14"/>
      <c r="B1049" s="247"/>
      <c r="C1049" s="248"/>
      <c r="D1049" s="232" t="s">
        <v>172</v>
      </c>
      <c r="E1049" s="249" t="s">
        <v>1</v>
      </c>
      <c r="F1049" s="250" t="s">
        <v>1058</v>
      </c>
      <c r="G1049" s="248"/>
      <c r="H1049" s="251">
        <v>53.329999999999998</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172</v>
      </c>
      <c r="AU1049" s="257" t="s">
        <v>83</v>
      </c>
      <c r="AV1049" s="14" t="s">
        <v>83</v>
      </c>
      <c r="AW1049" s="14" t="s">
        <v>30</v>
      </c>
      <c r="AX1049" s="14" t="s">
        <v>73</v>
      </c>
      <c r="AY1049" s="257" t="s">
        <v>160</v>
      </c>
    </row>
    <row r="1050" s="13" customFormat="1">
      <c r="A1050" s="13"/>
      <c r="B1050" s="237"/>
      <c r="C1050" s="238"/>
      <c r="D1050" s="232" t="s">
        <v>172</v>
      </c>
      <c r="E1050" s="239" t="s">
        <v>1</v>
      </c>
      <c r="F1050" s="240" t="s">
        <v>461</v>
      </c>
      <c r="G1050" s="238"/>
      <c r="H1050" s="239" t="s">
        <v>1</v>
      </c>
      <c r="I1050" s="241"/>
      <c r="J1050" s="238"/>
      <c r="K1050" s="238"/>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172</v>
      </c>
      <c r="AU1050" s="246" t="s">
        <v>83</v>
      </c>
      <c r="AV1050" s="13" t="s">
        <v>81</v>
      </c>
      <c r="AW1050" s="13" t="s">
        <v>30</v>
      </c>
      <c r="AX1050" s="13" t="s">
        <v>73</v>
      </c>
      <c r="AY1050" s="246" t="s">
        <v>160</v>
      </c>
    </row>
    <row r="1051" s="14" customFormat="1">
      <c r="A1051" s="14"/>
      <c r="B1051" s="247"/>
      <c r="C1051" s="248"/>
      <c r="D1051" s="232" t="s">
        <v>172</v>
      </c>
      <c r="E1051" s="249" t="s">
        <v>1</v>
      </c>
      <c r="F1051" s="250" t="s">
        <v>1059</v>
      </c>
      <c r="G1051" s="248"/>
      <c r="H1051" s="251">
        <v>24.399999999999999</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172</v>
      </c>
      <c r="AU1051" s="257" t="s">
        <v>83</v>
      </c>
      <c r="AV1051" s="14" t="s">
        <v>83</v>
      </c>
      <c r="AW1051" s="14" t="s">
        <v>30</v>
      </c>
      <c r="AX1051" s="14" t="s">
        <v>73</v>
      </c>
      <c r="AY1051" s="257" t="s">
        <v>160</v>
      </c>
    </row>
    <row r="1052" s="13" customFormat="1">
      <c r="A1052" s="13"/>
      <c r="B1052" s="237"/>
      <c r="C1052" s="238"/>
      <c r="D1052" s="232" t="s">
        <v>172</v>
      </c>
      <c r="E1052" s="239" t="s">
        <v>1</v>
      </c>
      <c r="F1052" s="240" t="s">
        <v>463</v>
      </c>
      <c r="G1052" s="238"/>
      <c r="H1052" s="239" t="s">
        <v>1</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172</v>
      </c>
      <c r="AU1052" s="246" t="s">
        <v>83</v>
      </c>
      <c r="AV1052" s="13" t="s">
        <v>81</v>
      </c>
      <c r="AW1052" s="13" t="s">
        <v>30</v>
      </c>
      <c r="AX1052" s="13" t="s">
        <v>73</v>
      </c>
      <c r="AY1052" s="246" t="s">
        <v>160</v>
      </c>
    </row>
    <row r="1053" s="14" customFormat="1">
      <c r="A1053" s="14"/>
      <c r="B1053" s="247"/>
      <c r="C1053" s="248"/>
      <c r="D1053" s="232" t="s">
        <v>172</v>
      </c>
      <c r="E1053" s="249" t="s">
        <v>1</v>
      </c>
      <c r="F1053" s="250" t="s">
        <v>1060</v>
      </c>
      <c r="G1053" s="248"/>
      <c r="H1053" s="251">
        <v>21.73</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172</v>
      </c>
      <c r="AU1053" s="257" t="s">
        <v>83</v>
      </c>
      <c r="AV1053" s="14" t="s">
        <v>83</v>
      </c>
      <c r="AW1053" s="14" t="s">
        <v>30</v>
      </c>
      <c r="AX1053" s="14" t="s">
        <v>73</v>
      </c>
      <c r="AY1053" s="257" t="s">
        <v>160</v>
      </c>
    </row>
    <row r="1054" s="13" customFormat="1">
      <c r="A1054" s="13"/>
      <c r="B1054" s="237"/>
      <c r="C1054" s="238"/>
      <c r="D1054" s="232" t="s">
        <v>172</v>
      </c>
      <c r="E1054" s="239" t="s">
        <v>1</v>
      </c>
      <c r="F1054" s="240" t="s">
        <v>465</v>
      </c>
      <c r="G1054" s="238"/>
      <c r="H1054" s="239" t="s">
        <v>1</v>
      </c>
      <c r="I1054" s="241"/>
      <c r="J1054" s="238"/>
      <c r="K1054" s="238"/>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172</v>
      </c>
      <c r="AU1054" s="246" t="s">
        <v>83</v>
      </c>
      <c r="AV1054" s="13" t="s">
        <v>81</v>
      </c>
      <c r="AW1054" s="13" t="s">
        <v>30</v>
      </c>
      <c r="AX1054" s="13" t="s">
        <v>73</v>
      </c>
      <c r="AY1054" s="246" t="s">
        <v>160</v>
      </c>
    </row>
    <row r="1055" s="14" customFormat="1">
      <c r="A1055" s="14"/>
      <c r="B1055" s="247"/>
      <c r="C1055" s="248"/>
      <c r="D1055" s="232" t="s">
        <v>172</v>
      </c>
      <c r="E1055" s="249" t="s">
        <v>1</v>
      </c>
      <c r="F1055" s="250" t="s">
        <v>1061</v>
      </c>
      <c r="G1055" s="248"/>
      <c r="H1055" s="251">
        <v>23.449999999999999</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172</v>
      </c>
      <c r="AU1055" s="257" t="s">
        <v>83</v>
      </c>
      <c r="AV1055" s="14" t="s">
        <v>83</v>
      </c>
      <c r="AW1055" s="14" t="s">
        <v>30</v>
      </c>
      <c r="AX1055" s="14" t="s">
        <v>73</v>
      </c>
      <c r="AY1055" s="257" t="s">
        <v>160</v>
      </c>
    </row>
    <row r="1056" s="13" customFormat="1">
      <c r="A1056" s="13"/>
      <c r="B1056" s="237"/>
      <c r="C1056" s="238"/>
      <c r="D1056" s="232" t="s">
        <v>172</v>
      </c>
      <c r="E1056" s="239" t="s">
        <v>1</v>
      </c>
      <c r="F1056" s="240" t="s">
        <v>466</v>
      </c>
      <c r="G1056" s="238"/>
      <c r="H1056" s="239" t="s">
        <v>1</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172</v>
      </c>
      <c r="AU1056" s="246" t="s">
        <v>83</v>
      </c>
      <c r="AV1056" s="13" t="s">
        <v>81</v>
      </c>
      <c r="AW1056" s="13" t="s">
        <v>30</v>
      </c>
      <c r="AX1056" s="13" t="s">
        <v>73</v>
      </c>
      <c r="AY1056" s="246" t="s">
        <v>160</v>
      </c>
    </row>
    <row r="1057" s="14" customFormat="1">
      <c r="A1057" s="14"/>
      <c r="B1057" s="247"/>
      <c r="C1057" s="248"/>
      <c r="D1057" s="232" t="s">
        <v>172</v>
      </c>
      <c r="E1057" s="249" t="s">
        <v>1</v>
      </c>
      <c r="F1057" s="250" t="s">
        <v>1062</v>
      </c>
      <c r="G1057" s="248"/>
      <c r="H1057" s="251">
        <v>17.100000000000001</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172</v>
      </c>
      <c r="AU1057" s="257" t="s">
        <v>83</v>
      </c>
      <c r="AV1057" s="14" t="s">
        <v>83</v>
      </c>
      <c r="AW1057" s="14" t="s">
        <v>30</v>
      </c>
      <c r="AX1057" s="14" t="s">
        <v>73</v>
      </c>
      <c r="AY1057" s="257" t="s">
        <v>160</v>
      </c>
    </row>
    <row r="1058" s="13" customFormat="1">
      <c r="A1058" s="13"/>
      <c r="B1058" s="237"/>
      <c r="C1058" s="238"/>
      <c r="D1058" s="232" t="s">
        <v>172</v>
      </c>
      <c r="E1058" s="239" t="s">
        <v>1</v>
      </c>
      <c r="F1058" s="240" t="s">
        <v>468</v>
      </c>
      <c r="G1058" s="238"/>
      <c r="H1058" s="239" t="s">
        <v>1</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172</v>
      </c>
      <c r="AU1058" s="246" t="s">
        <v>83</v>
      </c>
      <c r="AV1058" s="13" t="s">
        <v>81</v>
      </c>
      <c r="AW1058" s="13" t="s">
        <v>30</v>
      </c>
      <c r="AX1058" s="13" t="s">
        <v>73</v>
      </c>
      <c r="AY1058" s="246" t="s">
        <v>160</v>
      </c>
    </row>
    <row r="1059" s="14" customFormat="1">
      <c r="A1059" s="14"/>
      <c r="B1059" s="247"/>
      <c r="C1059" s="248"/>
      <c r="D1059" s="232" t="s">
        <v>172</v>
      </c>
      <c r="E1059" s="249" t="s">
        <v>1</v>
      </c>
      <c r="F1059" s="250" t="s">
        <v>1063</v>
      </c>
      <c r="G1059" s="248"/>
      <c r="H1059" s="251">
        <v>16.670000000000002</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172</v>
      </c>
      <c r="AU1059" s="257" t="s">
        <v>83</v>
      </c>
      <c r="AV1059" s="14" t="s">
        <v>83</v>
      </c>
      <c r="AW1059" s="14" t="s">
        <v>30</v>
      </c>
      <c r="AX1059" s="14" t="s">
        <v>73</v>
      </c>
      <c r="AY1059" s="257" t="s">
        <v>160</v>
      </c>
    </row>
    <row r="1060" s="13" customFormat="1">
      <c r="A1060" s="13"/>
      <c r="B1060" s="237"/>
      <c r="C1060" s="238"/>
      <c r="D1060" s="232" t="s">
        <v>172</v>
      </c>
      <c r="E1060" s="239" t="s">
        <v>1</v>
      </c>
      <c r="F1060" s="240" t="s">
        <v>470</v>
      </c>
      <c r="G1060" s="238"/>
      <c r="H1060" s="239" t="s">
        <v>1</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172</v>
      </c>
      <c r="AU1060" s="246" t="s">
        <v>83</v>
      </c>
      <c r="AV1060" s="13" t="s">
        <v>81</v>
      </c>
      <c r="AW1060" s="13" t="s">
        <v>30</v>
      </c>
      <c r="AX1060" s="13" t="s">
        <v>73</v>
      </c>
      <c r="AY1060" s="246" t="s">
        <v>160</v>
      </c>
    </row>
    <row r="1061" s="14" customFormat="1">
      <c r="A1061" s="14"/>
      <c r="B1061" s="247"/>
      <c r="C1061" s="248"/>
      <c r="D1061" s="232" t="s">
        <v>172</v>
      </c>
      <c r="E1061" s="249" t="s">
        <v>1</v>
      </c>
      <c r="F1061" s="250" t="s">
        <v>1064</v>
      </c>
      <c r="G1061" s="248"/>
      <c r="H1061" s="251">
        <v>4</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172</v>
      </c>
      <c r="AU1061" s="257" t="s">
        <v>83</v>
      </c>
      <c r="AV1061" s="14" t="s">
        <v>83</v>
      </c>
      <c r="AW1061" s="14" t="s">
        <v>30</v>
      </c>
      <c r="AX1061" s="14" t="s">
        <v>73</v>
      </c>
      <c r="AY1061" s="257" t="s">
        <v>160</v>
      </c>
    </row>
    <row r="1062" s="13" customFormat="1">
      <c r="A1062" s="13"/>
      <c r="B1062" s="237"/>
      <c r="C1062" s="238"/>
      <c r="D1062" s="232" t="s">
        <v>172</v>
      </c>
      <c r="E1062" s="239" t="s">
        <v>1</v>
      </c>
      <c r="F1062" s="240" t="s">
        <v>472</v>
      </c>
      <c r="G1062" s="238"/>
      <c r="H1062" s="239" t="s">
        <v>1</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172</v>
      </c>
      <c r="AU1062" s="246" t="s">
        <v>83</v>
      </c>
      <c r="AV1062" s="13" t="s">
        <v>81</v>
      </c>
      <c r="AW1062" s="13" t="s">
        <v>30</v>
      </c>
      <c r="AX1062" s="13" t="s">
        <v>73</v>
      </c>
      <c r="AY1062" s="246" t="s">
        <v>160</v>
      </c>
    </row>
    <row r="1063" s="14" customFormat="1">
      <c r="A1063" s="14"/>
      <c r="B1063" s="247"/>
      <c r="C1063" s="248"/>
      <c r="D1063" s="232" t="s">
        <v>172</v>
      </c>
      <c r="E1063" s="249" t="s">
        <v>1</v>
      </c>
      <c r="F1063" s="250" t="s">
        <v>1064</v>
      </c>
      <c r="G1063" s="248"/>
      <c r="H1063" s="251">
        <v>4</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172</v>
      </c>
      <c r="AU1063" s="257" t="s">
        <v>83</v>
      </c>
      <c r="AV1063" s="14" t="s">
        <v>83</v>
      </c>
      <c r="AW1063" s="14" t="s">
        <v>30</v>
      </c>
      <c r="AX1063" s="14" t="s">
        <v>73</v>
      </c>
      <c r="AY1063" s="257" t="s">
        <v>160</v>
      </c>
    </row>
    <row r="1064" s="13" customFormat="1">
      <c r="A1064" s="13"/>
      <c r="B1064" s="237"/>
      <c r="C1064" s="238"/>
      <c r="D1064" s="232" t="s">
        <v>172</v>
      </c>
      <c r="E1064" s="239" t="s">
        <v>1</v>
      </c>
      <c r="F1064" s="240" t="s">
        <v>474</v>
      </c>
      <c r="G1064" s="238"/>
      <c r="H1064" s="239" t="s">
        <v>1</v>
      </c>
      <c r="I1064" s="241"/>
      <c r="J1064" s="238"/>
      <c r="K1064" s="238"/>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172</v>
      </c>
      <c r="AU1064" s="246" t="s">
        <v>83</v>
      </c>
      <c r="AV1064" s="13" t="s">
        <v>81</v>
      </c>
      <c r="AW1064" s="13" t="s">
        <v>30</v>
      </c>
      <c r="AX1064" s="13" t="s">
        <v>73</v>
      </c>
      <c r="AY1064" s="246" t="s">
        <v>160</v>
      </c>
    </row>
    <row r="1065" s="14" customFormat="1">
      <c r="A1065" s="14"/>
      <c r="B1065" s="247"/>
      <c r="C1065" s="248"/>
      <c r="D1065" s="232" t="s">
        <v>172</v>
      </c>
      <c r="E1065" s="249" t="s">
        <v>1</v>
      </c>
      <c r="F1065" s="250" t="s">
        <v>1047</v>
      </c>
      <c r="G1065" s="248"/>
      <c r="H1065" s="251">
        <v>18.239999999999998</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172</v>
      </c>
      <c r="AU1065" s="257" t="s">
        <v>83</v>
      </c>
      <c r="AV1065" s="14" t="s">
        <v>83</v>
      </c>
      <c r="AW1065" s="14" t="s">
        <v>30</v>
      </c>
      <c r="AX1065" s="14" t="s">
        <v>73</v>
      </c>
      <c r="AY1065" s="257" t="s">
        <v>160</v>
      </c>
    </row>
    <row r="1066" s="13" customFormat="1">
      <c r="A1066" s="13"/>
      <c r="B1066" s="237"/>
      <c r="C1066" s="238"/>
      <c r="D1066" s="232" t="s">
        <v>172</v>
      </c>
      <c r="E1066" s="239" t="s">
        <v>1</v>
      </c>
      <c r="F1066" s="240" t="s">
        <v>476</v>
      </c>
      <c r="G1066" s="238"/>
      <c r="H1066" s="239" t="s">
        <v>1</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172</v>
      </c>
      <c r="AU1066" s="246" t="s">
        <v>83</v>
      </c>
      <c r="AV1066" s="13" t="s">
        <v>81</v>
      </c>
      <c r="AW1066" s="13" t="s">
        <v>30</v>
      </c>
      <c r="AX1066" s="13" t="s">
        <v>73</v>
      </c>
      <c r="AY1066" s="246" t="s">
        <v>160</v>
      </c>
    </row>
    <row r="1067" s="14" customFormat="1">
      <c r="A1067" s="14"/>
      <c r="B1067" s="247"/>
      <c r="C1067" s="248"/>
      <c r="D1067" s="232" t="s">
        <v>172</v>
      </c>
      <c r="E1067" s="249" t="s">
        <v>1</v>
      </c>
      <c r="F1067" s="250" t="s">
        <v>1048</v>
      </c>
      <c r="G1067" s="248"/>
      <c r="H1067" s="251">
        <v>18.670000000000002</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172</v>
      </c>
      <c r="AU1067" s="257" t="s">
        <v>83</v>
      </c>
      <c r="AV1067" s="14" t="s">
        <v>83</v>
      </c>
      <c r="AW1067" s="14" t="s">
        <v>30</v>
      </c>
      <c r="AX1067" s="14" t="s">
        <v>73</v>
      </c>
      <c r="AY1067" s="257" t="s">
        <v>160</v>
      </c>
    </row>
    <row r="1068" s="13" customFormat="1">
      <c r="A1068" s="13"/>
      <c r="B1068" s="237"/>
      <c r="C1068" s="238"/>
      <c r="D1068" s="232" t="s">
        <v>172</v>
      </c>
      <c r="E1068" s="239" t="s">
        <v>1</v>
      </c>
      <c r="F1068" s="240" t="s">
        <v>478</v>
      </c>
      <c r="G1068" s="238"/>
      <c r="H1068" s="239" t="s">
        <v>1</v>
      </c>
      <c r="I1068" s="241"/>
      <c r="J1068" s="238"/>
      <c r="K1068" s="238"/>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172</v>
      </c>
      <c r="AU1068" s="246" t="s">
        <v>83</v>
      </c>
      <c r="AV1068" s="13" t="s">
        <v>81</v>
      </c>
      <c r="AW1068" s="13" t="s">
        <v>30</v>
      </c>
      <c r="AX1068" s="13" t="s">
        <v>73</v>
      </c>
      <c r="AY1068" s="246" t="s">
        <v>160</v>
      </c>
    </row>
    <row r="1069" s="14" customFormat="1">
      <c r="A1069" s="14"/>
      <c r="B1069" s="247"/>
      <c r="C1069" s="248"/>
      <c r="D1069" s="232" t="s">
        <v>172</v>
      </c>
      <c r="E1069" s="249" t="s">
        <v>1</v>
      </c>
      <c r="F1069" s="250" t="s">
        <v>1049</v>
      </c>
      <c r="G1069" s="248"/>
      <c r="H1069" s="251">
        <v>15.44</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172</v>
      </c>
      <c r="AU1069" s="257" t="s">
        <v>83</v>
      </c>
      <c r="AV1069" s="14" t="s">
        <v>83</v>
      </c>
      <c r="AW1069" s="14" t="s">
        <v>30</v>
      </c>
      <c r="AX1069" s="14" t="s">
        <v>73</v>
      </c>
      <c r="AY1069" s="257" t="s">
        <v>160</v>
      </c>
    </row>
    <row r="1070" s="13" customFormat="1">
      <c r="A1070" s="13"/>
      <c r="B1070" s="237"/>
      <c r="C1070" s="238"/>
      <c r="D1070" s="232" t="s">
        <v>172</v>
      </c>
      <c r="E1070" s="239" t="s">
        <v>1</v>
      </c>
      <c r="F1070" s="240" t="s">
        <v>480</v>
      </c>
      <c r="G1070" s="238"/>
      <c r="H1070" s="239" t="s">
        <v>1</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172</v>
      </c>
      <c r="AU1070" s="246" t="s">
        <v>83</v>
      </c>
      <c r="AV1070" s="13" t="s">
        <v>81</v>
      </c>
      <c r="AW1070" s="13" t="s">
        <v>30</v>
      </c>
      <c r="AX1070" s="13" t="s">
        <v>73</v>
      </c>
      <c r="AY1070" s="246" t="s">
        <v>160</v>
      </c>
    </row>
    <row r="1071" s="14" customFormat="1">
      <c r="A1071" s="14"/>
      <c r="B1071" s="247"/>
      <c r="C1071" s="248"/>
      <c r="D1071" s="232" t="s">
        <v>172</v>
      </c>
      <c r="E1071" s="249" t="s">
        <v>1</v>
      </c>
      <c r="F1071" s="250" t="s">
        <v>1049</v>
      </c>
      <c r="G1071" s="248"/>
      <c r="H1071" s="251">
        <v>15.44</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172</v>
      </c>
      <c r="AU1071" s="257" t="s">
        <v>83</v>
      </c>
      <c r="AV1071" s="14" t="s">
        <v>83</v>
      </c>
      <c r="AW1071" s="14" t="s">
        <v>30</v>
      </c>
      <c r="AX1071" s="14" t="s">
        <v>73</v>
      </c>
      <c r="AY1071" s="257" t="s">
        <v>160</v>
      </c>
    </row>
    <row r="1072" s="13" customFormat="1">
      <c r="A1072" s="13"/>
      <c r="B1072" s="237"/>
      <c r="C1072" s="238"/>
      <c r="D1072" s="232" t="s">
        <v>172</v>
      </c>
      <c r="E1072" s="239" t="s">
        <v>1</v>
      </c>
      <c r="F1072" s="240" t="s">
        <v>481</v>
      </c>
      <c r="G1072" s="238"/>
      <c r="H1072" s="239" t="s">
        <v>1</v>
      </c>
      <c r="I1072" s="241"/>
      <c r="J1072" s="238"/>
      <c r="K1072" s="238"/>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172</v>
      </c>
      <c r="AU1072" s="246" t="s">
        <v>83</v>
      </c>
      <c r="AV1072" s="13" t="s">
        <v>81</v>
      </c>
      <c r="AW1072" s="13" t="s">
        <v>30</v>
      </c>
      <c r="AX1072" s="13" t="s">
        <v>73</v>
      </c>
      <c r="AY1072" s="246" t="s">
        <v>160</v>
      </c>
    </row>
    <row r="1073" s="14" customFormat="1">
      <c r="A1073" s="14"/>
      <c r="B1073" s="247"/>
      <c r="C1073" s="248"/>
      <c r="D1073" s="232" t="s">
        <v>172</v>
      </c>
      <c r="E1073" s="249" t="s">
        <v>1</v>
      </c>
      <c r="F1073" s="250" t="s">
        <v>1050</v>
      </c>
      <c r="G1073" s="248"/>
      <c r="H1073" s="251">
        <v>15.15</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172</v>
      </c>
      <c r="AU1073" s="257" t="s">
        <v>83</v>
      </c>
      <c r="AV1073" s="14" t="s">
        <v>83</v>
      </c>
      <c r="AW1073" s="14" t="s">
        <v>30</v>
      </c>
      <c r="AX1073" s="14" t="s">
        <v>73</v>
      </c>
      <c r="AY1073" s="257" t="s">
        <v>160</v>
      </c>
    </row>
    <row r="1074" s="13" customFormat="1">
      <c r="A1074" s="13"/>
      <c r="B1074" s="237"/>
      <c r="C1074" s="238"/>
      <c r="D1074" s="232" t="s">
        <v>172</v>
      </c>
      <c r="E1074" s="239" t="s">
        <v>1</v>
      </c>
      <c r="F1074" s="240" t="s">
        <v>482</v>
      </c>
      <c r="G1074" s="238"/>
      <c r="H1074" s="239" t="s">
        <v>1</v>
      </c>
      <c r="I1074" s="241"/>
      <c r="J1074" s="238"/>
      <c r="K1074" s="238"/>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172</v>
      </c>
      <c r="AU1074" s="246" t="s">
        <v>83</v>
      </c>
      <c r="AV1074" s="13" t="s">
        <v>81</v>
      </c>
      <c r="AW1074" s="13" t="s">
        <v>30</v>
      </c>
      <c r="AX1074" s="13" t="s">
        <v>73</v>
      </c>
      <c r="AY1074" s="246" t="s">
        <v>160</v>
      </c>
    </row>
    <row r="1075" s="14" customFormat="1">
      <c r="A1075" s="14"/>
      <c r="B1075" s="247"/>
      <c r="C1075" s="248"/>
      <c r="D1075" s="232" t="s">
        <v>172</v>
      </c>
      <c r="E1075" s="249" t="s">
        <v>1</v>
      </c>
      <c r="F1075" s="250" t="s">
        <v>1065</v>
      </c>
      <c r="G1075" s="248"/>
      <c r="H1075" s="251">
        <v>14.75</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172</v>
      </c>
      <c r="AU1075" s="257" t="s">
        <v>83</v>
      </c>
      <c r="AV1075" s="14" t="s">
        <v>83</v>
      </c>
      <c r="AW1075" s="14" t="s">
        <v>30</v>
      </c>
      <c r="AX1075" s="14" t="s">
        <v>73</v>
      </c>
      <c r="AY1075" s="257" t="s">
        <v>160</v>
      </c>
    </row>
    <row r="1076" s="13" customFormat="1">
      <c r="A1076" s="13"/>
      <c r="B1076" s="237"/>
      <c r="C1076" s="238"/>
      <c r="D1076" s="232" t="s">
        <v>172</v>
      </c>
      <c r="E1076" s="239" t="s">
        <v>1</v>
      </c>
      <c r="F1076" s="240" t="s">
        <v>484</v>
      </c>
      <c r="G1076" s="238"/>
      <c r="H1076" s="239" t="s">
        <v>1</v>
      </c>
      <c r="I1076" s="241"/>
      <c r="J1076" s="238"/>
      <c r="K1076" s="238"/>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172</v>
      </c>
      <c r="AU1076" s="246" t="s">
        <v>83</v>
      </c>
      <c r="AV1076" s="13" t="s">
        <v>81</v>
      </c>
      <c r="AW1076" s="13" t="s">
        <v>30</v>
      </c>
      <c r="AX1076" s="13" t="s">
        <v>73</v>
      </c>
      <c r="AY1076" s="246" t="s">
        <v>160</v>
      </c>
    </row>
    <row r="1077" s="14" customFormat="1">
      <c r="A1077" s="14"/>
      <c r="B1077" s="247"/>
      <c r="C1077" s="248"/>
      <c r="D1077" s="232" t="s">
        <v>172</v>
      </c>
      <c r="E1077" s="249" t="s">
        <v>1</v>
      </c>
      <c r="F1077" s="250" t="s">
        <v>1066</v>
      </c>
      <c r="G1077" s="248"/>
      <c r="H1077" s="251">
        <v>12.57</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172</v>
      </c>
      <c r="AU1077" s="257" t="s">
        <v>83</v>
      </c>
      <c r="AV1077" s="14" t="s">
        <v>83</v>
      </c>
      <c r="AW1077" s="14" t="s">
        <v>30</v>
      </c>
      <c r="AX1077" s="14" t="s">
        <v>73</v>
      </c>
      <c r="AY1077" s="257" t="s">
        <v>160</v>
      </c>
    </row>
    <row r="1078" s="13" customFormat="1">
      <c r="A1078" s="13"/>
      <c r="B1078" s="237"/>
      <c r="C1078" s="238"/>
      <c r="D1078" s="232" t="s">
        <v>172</v>
      </c>
      <c r="E1078" s="239" t="s">
        <v>1</v>
      </c>
      <c r="F1078" s="240" t="s">
        <v>486</v>
      </c>
      <c r="G1078" s="238"/>
      <c r="H1078" s="239" t="s">
        <v>1</v>
      </c>
      <c r="I1078" s="241"/>
      <c r="J1078" s="238"/>
      <c r="K1078" s="238"/>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172</v>
      </c>
      <c r="AU1078" s="246" t="s">
        <v>83</v>
      </c>
      <c r="AV1078" s="13" t="s">
        <v>81</v>
      </c>
      <c r="AW1078" s="13" t="s">
        <v>30</v>
      </c>
      <c r="AX1078" s="13" t="s">
        <v>73</v>
      </c>
      <c r="AY1078" s="246" t="s">
        <v>160</v>
      </c>
    </row>
    <row r="1079" s="14" customFormat="1">
      <c r="A1079" s="14"/>
      <c r="B1079" s="247"/>
      <c r="C1079" s="248"/>
      <c r="D1079" s="232" t="s">
        <v>172</v>
      </c>
      <c r="E1079" s="249" t="s">
        <v>1</v>
      </c>
      <c r="F1079" s="250" t="s">
        <v>1067</v>
      </c>
      <c r="G1079" s="248"/>
      <c r="H1079" s="251">
        <v>27.02</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172</v>
      </c>
      <c r="AU1079" s="257" t="s">
        <v>83</v>
      </c>
      <c r="AV1079" s="14" t="s">
        <v>83</v>
      </c>
      <c r="AW1079" s="14" t="s">
        <v>30</v>
      </c>
      <c r="AX1079" s="14" t="s">
        <v>73</v>
      </c>
      <c r="AY1079" s="257" t="s">
        <v>160</v>
      </c>
    </row>
    <row r="1080" s="13" customFormat="1">
      <c r="A1080" s="13"/>
      <c r="B1080" s="237"/>
      <c r="C1080" s="238"/>
      <c r="D1080" s="232" t="s">
        <v>172</v>
      </c>
      <c r="E1080" s="239" t="s">
        <v>1</v>
      </c>
      <c r="F1080" s="240" t="s">
        <v>488</v>
      </c>
      <c r="G1080" s="238"/>
      <c r="H1080" s="239" t="s">
        <v>1</v>
      </c>
      <c r="I1080" s="241"/>
      <c r="J1080" s="238"/>
      <c r="K1080" s="238"/>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172</v>
      </c>
      <c r="AU1080" s="246" t="s">
        <v>83</v>
      </c>
      <c r="AV1080" s="13" t="s">
        <v>81</v>
      </c>
      <c r="AW1080" s="13" t="s">
        <v>30</v>
      </c>
      <c r="AX1080" s="13" t="s">
        <v>73</v>
      </c>
      <c r="AY1080" s="246" t="s">
        <v>160</v>
      </c>
    </row>
    <row r="1081" s="14" customFormat="1">
      <c r="A1081" s="14"/>
      <c r="B1081" s="247"/>
      <c r="C1081" s="248"/>
      <c r="D1081" s="232" t="s">
        <v>172</v>
      </c>
      <c r="E1081" s="249" t="s">
        <v>1</v>
      </c>
      <c r="F1081" s="250" t="s">
        <v>1068</v>
      </c>
      <c r="G1081" s="248"/>
      <c r="H1081" s="251">
        <v>43.25</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172</v>
      </c>
      <c r="AU1081" s="257" t="s">
        <v>83</v>
      </c>
      <c r="AV1081" s="14" t="s">
        <v>83</v>
      </c>
      <c r="AW1081" s="14" t="s">
        <v>30</v>
      </c>
      <c r="AX1081" s="14" t="s">
        <v>73</v>
      </c>
      <c r="AY1081" s="257" t="s">
        <v>160</v>
      </c>
    </row>
    <row r="1082" s="16" customFormat="1">
      <c r="A1082" s="16"/>
      <c r="B1082" s="269"/>
      <c r="C1082" s="270"/>
      <c r="D1082" s="232" t="s">
        <v>172</v>
      </c>
      <c r="E1082" s="271" t="s">
        <v>1</v>
      </c>
      <c r="F1082" s="272" t="s">
        <v>182</v>
      </c>
      <c r="G1082" s="270"/>
      <c r="H1082" s="273">
        <v>616.42999999999995</v>
      </c>
      <c r="I1082" s="274"/>
      <c r="J1082" s="270"/>
      <c r="K1082" s="270"/>
      <c r="L1082" s="275"/>
      <c r="M1082" s="276"/>
      <c r="N1082" s="277"/>
      <c r="O1082" s="277"/>
      <c r="P1082" s="277"/>
      <c r="Q1082" s="277"/>
      <c r="R1082" s="277"/>
      <c r="S1082" s="277"/>
      <c r="T1082" s="278"/>
      <c r="U1082" s="16"/>
      <c r="V1082" s="16"/>
      <c r="W1082" s="16"/>
      <c r="X1082" s="16"/>
      <c r="Y1082" s="16"/>
      <c r="Z1082" s="16"/>
      <c r="AA1082" s="16"/>
      <c r="AB1082" s="16"/>
      <c r="AC1082" s="16"/>
      <c r="AD1082" s="16"/>
      <c r="AE1082" s="16"/>
      <c r="AT1082" s="279" t="s">
        <v>172</v>
      </c>
      <c r="AU1082" s="279" t="s">
        <v>83</v>
      </c>
      <c r="AV1082" s="16" t="s">
        <v>168</v>
      </c>
      <c r="AW1082" s="16" t="s">
        <v>30</v>
      </c>
      <c r="AX1082" s="16" t="s">
        <v>81</v>
      </c>
      <c r="AY1082" s="279" t="s">
        <v>160</v>
      </c>
    </row>
    <row r="1083" s="2" customFormat="1" ht="21.75" customHeight="1">
      <c r="A1083" s="39"/>
      <c r="B1083" s="40"/>
      <c r="C1083" s="219" t="s">
        <v>1074</v>
      </c>
      <c r="D1083" s="219" t="s">
        <v>163</v>
      </c>
      <c r="E1083" s="220" t="s">
        <v>1075</v>
      </c>
      <c r="F1083" s="221" t="s">
        <v>1076</v>
      </c>
      <c r="G1083" s="222" t="s">
        <v>166</v>
      </c>
      <c r="H1083" s="223">
        <v>89.709999999999994</v>
      </c>
      <c r="I1083" s="224"/>
      <c r="J1083" s="225">
        <f>ROUND(I1083*H1083,2)</f>
        <v>0</v>
      </c>
      <c r="K1083" s="221" t="s">
        <v>167</v>
      </c>
      <c r="L1083" s="45"/>
      <c r="M1083" s="226" t="s">
        <v>1</v>
      </c>
      <c r="N1083" s="227" t="s">
        <v>38</v>
      </c>
      <c r="O1083" s="92"/>
      <c r="P1083" s="228">
        <f>O1083*H1083</f>
        <v>0</v>
      </c>
      <c r="Q1083" s="228">
        <v>0</v>
      </c>
      <c r="R1083" s="228">
        <f>Q1083*H1083</f>
        <v>0</v>
      </c>
      <c r="S1083" s="228">
        <v>0</v>
      </c>
      <c r="T1083" s="229">
        <f>S1083*H1083</f>
        <v>0</v>
      </c>
      <c r="U1083" s="39"/>
      <c r="V1083" s="39"/>
      <c r="W1083" s="39"/>
      <c r="X1083" s="39"/>
      <c r="Y1083" s="39"/>
      <c r="Z1083" s="39"/>
      <c r="AA1083" s="39"/>
      <c r="AB1083" s="39"/>
      <c r="AC1083" s="39"/>
      <c r="AD1083" s="39"/>
      <c r="AE1083" s="39"/>
      <c r="AR1083" s="230" t="s">
        <v>251</v>
      </c>
      <c r="AT1083" s="230" t="s">
        <v>163</v>
      </c>
      <c r="AU1083" s="230" t="s">
        <v>83</v>
      </c>
      <c r="AY1083" s="18" t="s">
        <v>160</v>
      </c>
      <c r="BE1083" s="231">
        <f>IF(N1083="základní",J1083,0)</f>
        <v>0</v>
      </c>
      <c r="BF1083" s="231">
        <f>IF(N1083="snížená",J1083,0)</f>
        <v>0</v>
      </c>
      <c r="BG1083" s="231">
        <f>IF(N1083="zákl. přenesená",J1083,0)</f>
        <v>0</v>
      </c>
      <c r="BH1083" s="231">
        <f>IF(N1083="sníž. přenesená",J1083,0)</f>
        <v>0</v>
      </c>
      <c r="BI1083" s="231">
        <f>IF(N1083="nulová",J1083,0)</f>
        <v>0</v>
      </c>
      <c r="BJ1083" s="18" t="s">
        <v>81</v>
      </c>
      <c r="BK1083" s="231">
        <f>ROUND(I1083*H1083,2)</f>
        <v>0</v>
      </c>
      <c r="BL1083" s="18" t="s">
        <v>251</v>
      </c>
      <c r="BM1083" s="230" t="s">
        <v>1077</v>
      </c>
    </row>
    <row r="1084" s="2" customFormat="1">
      <c r="A1084" s="39"/>
      <c r="B1084" s="40"/>
      <c r="C1084" s="41"/>
      <c r="D1084" s="232" t="s">
        <v>170</v>
      </c>
      <c r="E1084" s="41"/>
      <c r="F1084" s="233" t="s">
        <v>1078</v>
      </c>
      <c r="G1084" s="41"/>
      <c r="H1084" s="41"/>
      <c r="I1084" s="234"/>
      <c r="J1084" s="41"/>
      <c r="K1084" s="41"/>
      <c r="L1084" s="45"/>
      <c r="M1084" s="235"/>
      <c r="N1084" s="236"/>
      <c r="O1084" s="92"/>
      <c r="P1084" s="92"/>
      <c r="Q1084" s="92"/>
      <c r="R1084" s="92"/>
      <c r="S1084" s="92"/>
      <c r="T1084" s="93"/>
      <c r="U1084" s="39"/>
      <c r="V1084" s="39"/>
      <c r="W1084" s="39"/>
      <c r="X1084" s="39"/>
      <c r="Y1084" s="39"/>
      <c r="Z1084" s="39"/>
      <c r="AA1084" s="39"/>
      <c r="AB1084" s="39"/>
      <c r="AC1084" s="39"/>
      <c r="AD1084" s="39"/>
      <c r="AE1084" s="39"/>
      <c r="AT1084" s="18" t="s">
        <v>170</v>
      </c>
      <c r="AU1084" s="18" t="s">
        <v>83</v>
      </c>
    </row>
    <row r="1085" s="13" customFormat="1">
      <c r="A1085" s="13"/>
      <c r="B1085" s="237"/>
      <c r="C1085" s="238"/>
      <c r="D1085" s="232" t="s">
        <v>172</v>
      </c>
      <c r="E1085" s="239" t="s">
        <v>1</v>
      </c>
      <c r="F1085" s="240" t="s">
        <v>755</v>
      </c>
      <c r="G1085" s="238"/>
      <c r="H1085" s="239" t="s">
        <v>1</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172</v>
      </c>
      <c r="AU1085" s="246" t="s">
        <v>83</v>
      </c>
      <c r="AV1085" s="13" t="s">
        <v>81</v>
      </c>
      <c r="AW1085" s="13" t="s">
        <v>30</v>
      </c>
      <c r="AX1085" s="13" t="s">
        <v>73</v>
      </c>
      <c r="AY1085" s="246" t="s">
        <v>160</v>
      </c>
    </row>
    <row r="1086" s="14" customFormat="1">
      <c r="A1086" s="14"/>
      <c r="B1086" s="247"/>
      <c r="C1086" s="248"/>
      <c r="D1086" s="232" t="s">
        <v>172</v>
      </c>
      <c r="E1086" s="249" t="s">
        <v>1</v>
      </c>
      <c r="F1086" s="250" t="s">
        <v>1079</v>
      </c>
      <c r="G1086" s="248"/>
      <c r="H1086" s="251">
        <v>89.709999999999994</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172</v>
      </c>
      <c r="AU1086" s="257" t="s">
        <v>83</v>
      </c>
      <c r="AV1086" s="14" t="s">
        <v>83</v>
      </c>
      <c r="AW1086" s="14" t="s">
        <v>30</v>
      </c>
      <c r="AX1086" s="14" t="s">
        <v>81</v>
      </c>
      <c r="AY1086" s="257" t="s">
        <v>160</v>
      </c>
    </row>
    <row r="1087" s="2" customFormat="1" ht="16.5" customHeight="1">
      <c r="A1087" s="39"/>
      <c r="B1087" s="40"/>
      <c r="C1087" s="219" t="s">
        <v>1080</v>
      </c>
      <c r="D1087" s="219" t="s">
        <v>163</v>
      </c>
      <c r="E1087" s="220" t="s">
        <v>1081</v>
      </c>
      <c r="F1087" s="221" t="s">
        <v>1082</v>
      </c>
      <c r="G1087" s="222" t="s">
        <v>166</v>
      </c>
      <c r="H1087" s="223">
        <v>89.709999999999994</v>
      </c>
      <c r="I1087" s="224"/>
      <c r="J1087" s="225">
        <f>ROUND(I1087*H1087,2)</f>
        <v>0</v>
      </c>
      <c r="K1087" s="221" t="s">
        <v>1</v>
      </c>
      <c r="L1087" s="45"/>
      <c r="M1087" s="226" t="s">
        <v>1</v>
      </c>
      <c r="N1087" s="227" t="s">
        <v>38</v>
      </c>
      <c r="O1087" s="92"/>
      <c r="P1087" s="228">
        <f>O1087*H1087</f>
        <v>0</v>
      </c>
      <c r="Q1087" s="228">
        <v>0</v>
      </c>
      <c r="R1087" s="228">
        <f>Q1087*H1087</f>
        <v>0</v>
      </c>
      <c r="S1087" s="228">
        <v>0</v>
      </c>
      <c r="T1087" s="229">
        <f>S1087*H1087</f>
        <v>0</v>
      </c>
      <c r="U1087" s="39"/>
      <c r="V1087" s="39"/>
      <c r="W1087" s="39"/>
      <c r="X1087" s="39"/>
      <c r="Y1087" s="39"/>
      <c r="Z1087" s="39"/>
      <c r="AA1087" s="39"/>
      <c r="AB1087" s="39"/>
      <c r="AC1087" s="39"/>
      <c r="AD1087" s="39"/>
      <c r="AE1087" s="39"/>
      <c r="AR1087" s="230" t="s">
        <v>251</v>
      </c>
      <c r="AT1087" s="230" t="s">
        <v>163</v>
      </c>
      <c r="AU1087" s="230" t="s">
        <v>83</v>
      </c>
      <c r="AY1087" s="18" t="s">
        <v>160</v>
      </c>
      <c r="BE1087" s="231">
        <f>IF(N1087="základní",J1087,0)</f>
        <v>0</v>
      </c>
      <c r="BF1087" s="231">
        <f>IF(N1087="snížená",J1087,0)</f>
        <v>0</v>
      </c>
      <c r="BG1087" s="231">
        <f>IF(N1087="zákl. přenesená",J1087,0)</f>
        <v>0</v>
      </c>
      <c r="BH1087" s="231">
        <f>IF(N1087="sníž. přenesená",J1087,0)</f>
        <v>0</v>
      </c>
      <c r="BI1087" s="231">
        <f>IF(N1087="nulová",J1087,0)</f>
        <v>0</v>
      </c>
      <c r="BJ1087" s="18" t="s">
        <v>81</v>
      </c>
      <c r="BK1087" s="231">
        <f>ROUND(I1087*H1087,2)</f>
        <v>0</v>
      </c>
      <c r="BL1087" s="18" t="s">
        <v>251</v>
      </c>
      <c r="BM1087" s="230" t="s">
        <v>1083</v>
      </c>
    </row>
    <row r="1088" s="2" customFormat="1">
      <c r="A1088" s="39"/>
      <c r="B1088" s="40"/>
      <c r="C1088" s="41"/>
      <c r="D1088" s="232" t="s">
        <v>170</v>
      </c>
      <c r="E1088" s="41"/>
      <c r="F1088" s="233" t="s">
        <v>1084</v>
      </c>
      <c r="G1088" s="41"/>
      <c r="H1088" s="41"/>
      <c r="I1088" s="234"/>
      <c r="J1088" s="41"/>
      <c r="K1088" s="41"/>
      <c r="L1088" s="45"/>
      <c r="M1088" s="235"/>
      <c r="N1088" s="236"/>
      <c r="O1088" s="92"/>
      <c r="P1088" s="92"/>
      <c r="Q1088" s="92"/>
      <c r="R1088" s="92"/>
      <c r="S1088" s="92"/>
      <c r="T1088" s="93"/>
      <c r="U1088" s="39"/>
      <c r="V1088" s="39"/>
      <c r="W1088" s="39"/>
      <c r="X1088" s="39"/>
      <c r="Y1088" s="39"/>
      <c r="Z1088" s="39"/>
      <c r="AA1088" s="39"/>
      <c r="AB1088" s="39"/>
      <c r="AC1088" s="39"/>
      <c r="AD1088" s="39"/>
      <c r="AE1088" s="39"/>
      <c r="AT1088" s="18" t="s">
        <v>170</v>
      </c>
      <c r="AU1088" s="18" t="s">
        <v>83</v>
      </c>
    </row>
    <row r="1089" s="13" customFormat="1">
      <c r="A1089" s="13"/>
      <c r="B1089" s="237"/>
      <c r="C1089" s="238"/>
      <c r="D1089" s="232" t="s">
        <v>172</v>
      </c>
      <c r="E1089" s="239" t="s">
        <v>1</v>
      </c>
      <c r="F1089" s="240" t="s">
        <v>755</v>
      </c>
      <c r="G1089" s="238"/>
      <c r="H1089" s="239" t="s">
        <v>1</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172</v>
      </c>
      <c r="AU1089" s="246" t="s">
        <v>83</v>
      </c>
      <c r="AV1089" s="13" t="s">
        <v>81</v>
      </c>
      <c r="AW1089" s="13" t="s">
        <v>30</v>
      </c>
      <c r="AX1089" s="13" t="s">
        <v>73</v>
      </c>
      <c r="AY1089" s="246" t="s">
        <v>160</v>
      </c>
    </row>
    <row r="1090" s="14" customFormat="1">
      <c r="A1090" s="14"/>
      <c r="B1090" s="247"/>
      <c r="C1090" s="248"/>
      <c r="D1090" s="232" t="s">
        <v>172</v>
      </c>
      <c r="E1090" s="249" t="s">
        <v>1</v>
      </c>
      <c r="F1090" s="250" t="s">
        <v>1079</v>
      </c>
      <c r="G1090" s="248"/>
      <c r="H1090" s="251">
        <v>89.709999999999994</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172</v>
      </c>
      <c r="AU1090" s="257" t="s">
        <v>83</v>
      </c>
      <c r="AV1090" s="14" t="s">
        <v>83</v>
      </c>
      <c r="AW1090" s="14" t="s">
        <v>30</v>
      </c>
      <c r="AX1090" s="14" t="s">
        <v>73</v>
      </c>
      <c r="AY1090" s="257" t="s">
        <v>160</v>
      </c>
    </row>
    <row r="1091" s="16" customFormat="1">
      <c r="A1091" s="16"/>
      <c r="B1091" s="269"/>
      <c r="C1091" s="270"/>
      <c r="D1091" s="232" t="s">
        <v>172</v>
      </c>
      <c r="E1091" s="271" t="s">
        <v>1</v>
      </c>
      <c r="F1091" s="272" t="s">
        <v>182</v>
      </c>
      <c r="G1091" s="270"/>
      <c r="H1091" s="273">
        <v>89.709999999999994</v>
      </c>
      <c r="I1091" s="274"/>
      <c r="J1091" s="270"/>
      <c r="K1091" s="270"/>
      <c r="L1091" s="275"/>
      <c r="M1091" s="276"/>
      <c r="N1091" s="277"/>
      <c r="O1091" s="277"/>
      <c r="P1091" s="277"/>
      <c r="Q1091" s="277"/>
      <c r="R1091" s="277"/>
      <c r="S1091" s="277"/>
      <c r="T1091" s="278"/>
      <c r="U1091" s="16"/>
      <c r="V1091" s="16"/>
      <c r="W1091" s="16"/>
      <c r="X1091" s="16"/>
      <c r="Y1091" s="16"/>
      <c r="Z1091" s="16"/>
      <c r="AA1091" s="16"/>
      <c r="AB1091" s="16"/>
      <c r="AC1091" s="16"/>
      <c r="AD1091" s="16"/>
      <c r="AE1091" s="16"/>
      <c r="AT1091" s="279" t="s">
        <v>172</v>
      </c>
      <c r="AU1091" s="279" t="s">
        <v>83</v>
      </c>
      <c r="AV1091" s="16" t="s">
        <v>168</v>
      </c>
      <c r="AW1091" s="16" t="s">
        <v>30</v>
      </c>
      <c r="AX1091" s="16" t="s">
        <v>81</v>
      </c>
      <c r="AY1091" s="279" t="s">
        <v>160</v>
      </c>
    </row>
    <row r="1092" s="2" customFormat="1" ht="33" customHeight="1">
      <c r="A1092" s="39"/>
      <c r="B1092" s="40"/>
      <c r="C1092" s="219" t="s">
        <v>1085</v>
      </c>
      <c r="D1092" s="219" t="s">
        <v>163</v>
      </c>
      <c r="E1092" s="220" t="s">
        <v>1086</v>
      </c>
      <c r="F1092" s="221" t="s">
        <v>1087</v>
      </c>
      <c r="G1092" s="222" t="s">
        <v>166</v>
      </c>
      <c r="H1092" s="223">
        <v>84.5</v>
      </c>
      <c r="I1092" s="224"/>
      <c r="J1092" s="225">
        <f>ROUND(I1092*H1092,2)</f>
        <v>0</v>
      </c>
      <c r="K1092" s="221" t="s">
        <v>167</v>
      </c>
      <c r="L1092" s="45"/>
      <c r="M1092" s="226" t="s">
        <v>1</v>
      </c>
      <c r="N1092" s="227" t="s">
        <v>38</v>
      </c>
      <c r="O1092" s="92"/>
      <c r="P1092" s="228">
        <f>O1092*H1092</f>
        <v>0</v>
      </c>
      <c r="Q1092" s="228">
        <v>0.00011</v>
      </c>
      <c r="R1092" s="228">
        <f>Q1092*H1092</f>
        <v>0.0092950000000000012</v>
      </c>
      <c r="S1092" s="228">
        <v>0</v>
      </c>
      <c r="T1092" s="229">
        <f>S1092*H1092</f>
        <v>0</v>
      </c>
      <c r="U1092" s="39"/>
      <c r="V1092" s="39"/>
      <c r="W1092" s="39"/>
      <c r="X1092" s="39"/>
      <c r="Y1092" s="39"/>
      <c r="Z1092" s="39"/>
      <c r="AA1092" s="39"/>
      <c r="AB1092" s="39"/>
      <c r="AC1092" s="39"/>
      <c r="AD1092" s="39"/>
      <c r="AE1092" s="39"/>
      <c r="AR1092" s="230" t="s">
        <v>251</v>
      </c>
      <c r="AT1092" s="230" t="s">
        <v>163</v>
      </c>
      <c r="AU1092" s="230" t="s">
        <v>83</v>
      </c>
      <c r="AY1092" s="18" t="s">
        <v>160</v>
      </c>
      <c r="BE1092" s="231">
        <f>IF(N1092="základní",J1092,0)</f>
        <v>0</v>
      </c>
      <c r="BF1092" s="231">
        <f>IF(N1092="snížená",J1092,0)</f>
        <v>0</v>
      </c>
      <c r="BG1092" s="231">
        <f>IF(N1092="zákl. přenesená",J1092,0)</f>
        <v>0</v>
      </c>
      <c r="BH1092" s="231">
        <f>IF(N1092="sníž. přenesená",J1092,0)</f>
        <v>0</v>
      </c>
      <c r="BI1092" s="231">
        <f>IF(N1092="nulová",J1092,0)</f>
        <v>0</v>
      </c>
      <c r="BJ1092" s="18" t="s">
        <v>81</v>
      </c>
      <c r="BK1092" s="231">
        <f>ROUND(I1092*H1092,2)</f>
        <v>0</v>
      </c>
      <c r="BL1092" s="18" t="s">
        <v>251</v>
      </c>
      <c r="BM1092" s="230" t="s">
        <v>1088</v>
      </c>
    </row>
    <row r="1093" s="2" customFormat="1">
      <c r="A1093" s="39"/>
      <c r="B1093" s="40"/>
      <c r="C1093" s="41"/>
      <c r="D1093" s="232" t="s">
        <v>170</v>
      </c>
      <c r="E1093" s="41"/>
      <c r="F1093" s="233" t="s">
        <v>1089</v>
      </c>
      <c r="G1093" s="41"/>
      <c r="H1093" s="41"/>
      <c r="I1093" s="234"/>
      <c r="J1093" s="41"/>
      <c r="K1093" s="41"/>
      <c r="L1093" s="45"/>
      <c r="M1093" s="235"/>
      <c r="N1093" s="236"/>
      <c r="O1093" s="92"/>
      <c r="P1093" s="92"/>
      <c r="Q1093" s="92"/>
      <c r="R1093" s="92"/>
      <c r="S1093" s="92"/>
      <c r="T1093" s="93"/>
      <c r="U1093" s="39"/>
      <c r="V1093" s="39"/>
      <c r="W1093" s="39"/>
      <c r="X1093" s="39"/>
      <c r="Y1093" s="39"/>
      <c r="Z1093" s="39"/>
      <c r="AA1093" s="39"/>
      <c r="AB1093" s="39"/>
      <c r="AC1093" s="39"/>
      <c r="AD1093" s="39"/>
      <c r="AE1093" s="39"/>
      <c r="AT1093" s="18" t="s">
        <v>170</v>
      </c>
      <c r="AU1093" s="18" t="s">
        <v>83</v>
      </c>
    </row>
    <row r="1094" s="13" customFormat="1">
      <c r="A1094" s="13"/>
      <c r="B1094" s="237"/>
      <c r="C1094" s="238"/>
      <c r="D1094" s="232" t="s">
        <v>172</v>
      </c>
      <c r="E1094" s="239" t="s">
        <v>1</v>
      </c>
      <c r="F1094" s="240" t="s">
        <v>755</v>
      </c>
      <c r="G1094" s="238"/>
      <c r="H1094" s="239" t="s">
        <v>1</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172</v>
      </c>
      <c r="AU1094" s="246" t="s">
        <v>83</v>
      </c>
      <c r="AV1094" s="13" t="s">
        <v>81</v>
      </c>
      <c r="AW1094" s="13" t="s">
        <v>30</v>
      </c>
      <c r="AX1094" s="13" t="s">
        <v>73</v>
      </c>
      <c r="AY1094" s="246" t="s">
        <v>160</v>
      </c>
    </row>
    <row r="1095" s="14" customFormat="1">
      <c r="A1095" s="14"/>
      <c r="B1095" s="247"/>
      <c r="C1095" s="248"/>
      <c r="D1095" s="232" t="s">
        <v>172</v>
      </c>
      <c r="E1095" s="249" t="s">
        <v>1</v>
      </c>
      <c r="F1095" s="250" t="s">
        <v>1090</v>
      </c>
      <c r="G1095" s="248"/>
      <c r="H1095" s="251">
        <v>77.299999999999997</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172</v>
      </c>
      <c r="AU1095" s="257" t="s">
        <v>83</v>
      </c>
      <c r="AV1095" s="14" t="s">
        <v>83</v>
      </c>
      <c r="AW1095" s="14" t="s">
        <v>30</v>
      </c>
      <c r="AX1095" s="14" t="s">
        <v>73</v>
      </c>
      <c r="AY1095" s="257" t="s">
        <v>160</v>
      </c>
    </row>
    <row r="1096" s="13" customFormat="1">
      <c r="A1096" s="13"/>
      <c r="B1096" s="237"/>
      <c r="C1096" s="238"/>
      <c r="D1096" s="232" t="s">
        <v>172</v>
      </c>
      <c r="E1096" s="239" t="s">
        <v>1</v>
      </c>
      <c r="F1096" s="240" t="s">
        <v>755</v>
      </c>
      <c r="G1096" s="238"/>
      <c r="H1096" s="239" t="s">
        <v>1</v>
      </c>
      <c r="I1096" s="241"/>
      <c r="J1096" s="238"/>
      <c r="K1096" s="238"/>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172</v>
      </c>
      <c r="AU1096" s="246" t="s">
        <v>83</v>
      </c>
      <c r="AV1096" s="13" t="s">
        <v>81</v>
      </c>
      <c r="AW1096" s="13" t="s">
        <v>30</v>
      </c>
      <c r="AX1096" s="13" t="s">
        <v>73</v>
      </c>
      <c r="AY1096" s="246" t="s">
        <v>160</v>
      </c>
    </row>
    <row r="1097" s="14" customFormat="1">
      <c r="A1097" s="14"/>
      <c r="B1097" s="247"/>
      <c r="C1097" s="248"/>
      <c r="D1097" s="232" t="s">
        <v>172</v>
      </c>
      <c r="E1097" s="249" t="s">
        <v>1</v>
      </c>
      <c r="F1097" s="250" t="s">
        <v>1091</v>
      </c>
      <c r="G1097" s="248"/>
      <c r="H1097" s="251">
        <v>7.2000000000000002</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172</v>
      </c>
      <c r="AU1097" s="257" t="s">
        <v>83</v>
      </c>
      <c r="AV1097" s="14" t="s">
        <v>83</v>
      </c>
      <c r="AW1097" s="14" t="s">
        <v>30</v>
      </c>
      <c r="AX1097" s="14" t="s">
        <v>73</v>
      </c>
      <c r="AY1097" s="257" t="s">
        <v>160</v>
      </c>
    </row>
    <row r="1098" s="16" customFormat="1">
      <c r="A1098" s="16"/>
      <c r="B1098" s="269"/>
      <c r="C1098" s="270"/>
      <c r="D1098" s="232" t="s">
        <v>172</v>
      </c>
      <c r="E1098" s="271" t="s">
        <v>1</v>
      </c>
      <c r="F1098" s="272" t="s">
        <v>182</v>
      </c>
      <c r="G1098" s="270"/>
      <c r="H1098" s="273">
        <v>84.5</v>
      </c>
      <c r="I1098" s="274"/>
      <c r="J1098" s="270"/>
      <c r="K1098" s="270"/>
      <c r="L1098" s="275"/>
      <c r="M1098" s="276"/>
      <c r="N1098" s="277"/>
      <c r="O1098" s="277"/>
      <c r="P1098" s="277"/>
      <c r="Q1098" s="277"/>
      <c r="R1098" s="277"/>
      <c r="S1098" s="277"/>
      <c r="T1098" s="278"/>
      <c r="U1098" s="16"/>
      <c r="V1098" s="16"/>
      <c r="W1098" s="16"/>
      <c r="X1098" s="16"/>
      <c r="Y1098" s="16"/>
      <c r="Z1098" s="16"/>
      <c r="AA1098" s="16"/>
      <c r="AB1098" s="16"/>
      <c r="AC1098" s="16"/>
      <c r="AD1098" s="16"/>
      <c r="AE1098" s="16"/>
      <c r="AT1098" s="279" t="s">
        <v>172</v>
      </c>
      <c r="AU1098" s="279" t="s">
        <v>83</v>
      </c>
      <c r="AV1098" s="16" t="s">
        <v>168</v>
      </c>
      <c r="AW1098" s="16" t="s">
        <v>30</v>
      </c>
      <c r="AX1098" s="16" t="s">
        <v>81</v>
      </c>
      <c r="AY1098" s="279" t="s">
        <v>160</v>
      </c>
    </row>
    <row r="1099" s="2" customFormat="1" ht="16.5" customHeight="1">
      <c r="A1099" s="39"/>
      <c r="B1099" s="40"/>
      <c r="C1099" s="219" t="s">
        <v>1092</v>
      </c>
      <c r="D1099" s="219" t="s">
        <v>163</v>
      </c>
      <c r="E1099" s="220" t="s">
        <v>1093</v>
      </c>
      <c r="F1099" s="221" t="s">
        <v>1094</v>
      </c>
      <c r="G1099" s="222" t="s">
        <v>166</v>
      </c>
      <c r="H1099" s="223">
        <v>77.299999999999997</v>
      </c>
      <c r="I1099" s="224"/>
      <c r="J1099" s="225">
        <f>ROUND(I1099*H1099,2)</f>
        <v>0</v>
      </c>
      <c r="K1099" s="221" t="s">
        <v>1</v>
      </c>
      <c r="L1099" s="45"/>
      <c r="M1099" s="226" t="s">
        <v>1</v>
      </c>
      <c r="N1099" s="227" t="s">
        <v>38</v>
      </c>
      <c r="O1099" s="92"/>
      <c r="P1099" s="228">
        <f>O1099*H1099</f>
        <v>0</v>
      </c>
      <c r="Q1099" s="228">
        <v>0</v>
      </c>
      <c r="R1099" s="228">
        <f>Q1099*H1099</f>
        <v>0</v>
      </c>
      <c r="S1099" s="228">
        <v>0</v>
      </c>
      <c r="T1099" s="229">
        <f>S1099*H1099</f>
        <v>0</v>
      </c>
      <c r="U1099" s="39"/>
      <c r="V1099" s="39"/>
      <c r="W1099" s="39"/>
      <c r="X1099" s="39"/>
      <c r="Y1099" s="39"/>
      <c r="Z1099" s="39"/>
      <c r="AA1099" s="39"/>
      <c r="AB1099" s="39"/>
      <c r="AC1099" s="39"/>
      <c r="AD1099" s="39"/>
      <c r="AE1099" s="39"/>
      <c r="AR1099" s="230" t="s">
        <v>251</v>
      </c>
      <c r="AT1099" s="230" t="s">
        <v>163</v>
      </c>
      <c r="AU1099" s="230" t="s">
        <v>83</v>
      </c>
      <c r="AY1099" s="18" t="s">
        <v>160</v>
      </c>
      <c r="BE1099" s="231">
        <f>IF(N1099="základní",J1099,0)</f>
        <v>0</v>
      </c>
      <c r="BF1099" s="231">
        <f>IF(N1099="snížená",J1099,0)</f>
        <v>0</v>
      </c>
      <c r="BG1099" s="231">
        <f>IF(N1099="zákl. přenesená",J1099,0)</f>
        <v>0</v>
      </c>
      <c r="BH1099" s="231">
        <f>IF(N1099="sníž. přenesená",J1099,0)</f>
        <v>0</v>
      </c>
      <c r="BI1099" s="231">
        <f>IF(N1099="nulová",J1099,0)</f>
        <v>0</v>
      </c>
      <c r="BJ1099" s="18" t="s">
        <v>81</v>
      </c>
      <c r="BK1099" s="231">
        <f>ROUND(I1099*H1099,2)</f>
        <v>0</v>
      </c>
      <c r="BL1099" s="18" t="s">
        <v>251</v>
      </c>
      <c r="BM1099" s="230" t="s">
        <v>1095</v>
      </c>
    </row>
    <row r="1100" s="2" customFormat="1">
      <c r="A1100" s="39"/>
      <c r="B1100" s="40"/>
      <c r="C1100" s="41"/>
      <c r="D1100" s="232" t="s">
        <v>170</v>
      </c>
      <c r="E1100" s="41"/>
      <c r="F1100" s="233" t="s">
        <v>1096</v>
      </c>
      <c r="G1100" s="41"/>
      <c r="H1100" s="41"/>
      <c r="I1100" s="234"/>
      <c r="J1100" s="41"/>
      <c r="K1100" s="41"/>
      <c r="L1100" s="45"/>
      <c r="M1100" s="235"/>
      <c r="N1100" s="236"/>
      <c r="O1100" s="92"/>
      <c r="P1100" s="92"/>
      <c r="Q1100" s="92"/>
      <c r="R1100" s="92"/>
      <c r="S1100" s="92"/>
      <c r="T1100" s="93"/>
      <c r="U1100" s="39"/>
      <c r="V1100" s="39"/>
      <c r="W1100" s="39"/>
      <c r="X1100" s="39"/>
      <c r="Y1100" s="39"/>
      <c r="Z1100" s="39"/>
      <c r="AA1100" s="39"/>
      <c r="AB1100" s="39"/>
      <c r="AC1100" s="39"/>
      <c r="AD1100" s="39"/>
      <c r="AE1100" s="39"/>
      <c r="AT1100" s="18" t="s">
        <v>170</v>
      </c>
      <c r="AU1100" s="18" t="s">
        <v>83</v>
      </c>
    </row>
    <row r="1101" s="13" customFormat="1">
      <c r="A1101" s="13"/>
      <c r="B1101" s="237"/>
      <c r="C1101" s="238"/>
      <c r="D1101" s="232" t="s">
        <v>172</v>
      </c>
      <c r="E1101" s="239" t="s">
        <v>1</v>
      </c>
      <c r="F1101" s="240" t="s">
        <v>755</v>
      </c>
      <c r="G1101" s="238"/>
      <c r="H1101" s="239" t="s">
        <v>1</v>
      </c>
      <c r="I1101" s="241"/>
      <c r="J1101" s="238"/>
      <c r="K1101" s="238"/>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172</v>
      </c>
      <c r="AU1101" s="246" t="s">
        <v>83</v>
      </c>
      <c r="AV1101" s="13" t="s">
        <v>81</v>
      </c>
      <c r="AW1101" s="13" t="s">
        <v>30</v>
      </c>
      <c r="AX1101" s="13" t="s">
        <v>73</v>
      </c>
      <c r="AY1101" s="246" t="s">
        <v>160</v>
      </c>
    </row>
    <row r="1102" s="14" customFormat="1">
      <c r="A1102" s="14"/>
      <c r="B1102" s="247"/>
      <c r="C1102" s="248"/>
      <c r="D1102" s="232" t="s">
        <v>172</v>
      </c>
      <c r="E1102" s="249" t="s">
        <v>1</v>
      </c>
      <c r="F1102" s="250" t="s">
        <v>1090</v>
      </c>
      <c r="G1102" s="248"/>
      <c r="H1102" s="251">
        <v>77.299999999999997</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172</v>
      </c>
      <c r="AU1102" s="257" t="s">
        <v>83</v>
      </c>
      <c r="AV1102" s="14" t="s">
        <v>83</v>
      </c>
      <c r="AW1102" s="14" t="s">
        <v>30</v>
      </c>
      <c r="AX1102" s="14" t="s">
        <v>73</v>
      </c>
      <c r="AY1102" s="257" t="s">
        <v>160</v>
      </c>
    </row>
    <row r="1103" s="16" customFormat="1">
      <c r="A1103" s="16"/>
      <c r="B1103" s="269"/>
      <c r="C1103" s="270"/>
      <c r="D1103" s="232" t="s">
        <v>172</v>
      </c>
      <c r="E1103" s="271" t="s">
        <v>1</v>
      </c>
      <c r="F1103" s="272" t="s">
        <v>182</v>
      </c>
      <c r="G1103" s="270"/>
      <c r="H1103" s="273">
        <v>77.299999999999997</v>
      </c>
      <c r="I1103" s="274"/>
      <c r="J1103" s="270"/>
      <c r="K1103" s="270"/>
      <c r="L1103" s="275"/>
      <c r="M1103" s="276"/>
      <c r="N1103" s="277"/>
      <c r="O1103" s="277"/>
      <c r="P1103" s="277"/>
      <c r="Q1103" s="277"/>
      <c r="R1103" s="277"/>
      <c r="S1103" s="277"/>
      <c r="T1103" s="278"/>
      <c r="U1103" s="16"/>
      <c r="V1103" s="16"/>
      <c r="W1103" s="16"/>
      <c r="X1103" s="16"/>
      <c r="Y1103" s="16"/>
      <c r="Z1103" s="16"/>
      <c r="AA1103" s="16"/>
      <c r="AB1103" s="16"/>
      <c r="AC1103" s="16"/>
      <c r="AD1103" s="16"/>
      <c r="AE1103" s="16"/>
      <c r="AT1103" s="279" t="s">
        <v>172</v>
      </c>
      <c r="AU1103" s="279" t="s">
        <v>83</v>
      </c>
      <c r="AV1103" s="16" t="s">
        <v>168</v>
      </c>
      <c r="AW1103" s="16" t="s">
        <v>30</v>
      </c>
      <c r="AX1103" s="16" t="s">
        <v>81</v>
      </c>
      <c r="AY1103" s="279" t="s">
        <v>160</v>
      </c>
    </row>
    <row r="1104" s="2" customFormat="1" ht="16.5" customHeight="1">
      <c r="A1104" s="39"/>
      <c r="B1104" s="40"/>
      <c r="C1104" s="219" t="s">
        <v>1097</v>
      </c>
      <c r="D1104" s="219" t="s">
        <v>163</v>
      </c>
      <c r="E1104" s="220" t="s">
        <v>1098</v>
      </c>
      <c r="F1104" s="221" t="s">
        <v>1099</v>
      </c>
      <c r="G1104" s="222" t="s">
        <v>166</v>
      </c>
      <c r="H1104" s="223">
        <v>7.2000000000000002</v>
      </c>
      <c r="I1104" s="224"/>
      <c r="J1104" s="225">
        <f>ROUND(I1104*H1104,2)</f>
        <v>0</v>
      </c>
      <c r="K1104" s="221" t="s">
        <v>1</v>
      </c>
      <c r="L1104" s="45"/>
      <c r="M1104" s="226" t="s">
        <v>1</v>
      </c>
      <c r="N1104" s="227" t="s">
        <v>38</v>
      </c>
      <c r="O1104" s="92"/>
      <c r="P1104" s="228">
        <f>O1104*H1104</f>
        <v>0</v>
      </c>
      <c r="Q1104" s="228">
        <v>0</v>
      </c>
      <c r="R1104" s="228">
        <f>Q1104*H1104</f>
        <v>0</v>
      </c>
      <c r="S1104" s="228">
        <v>0</v>
      </c>
      <c r="T1104" s="229">
        <f>S1104*H1104</f>
        <v>0</v>
      </c>
      <c r="U1104" s="39"/>
      <c r="V1104" s="39"/>
      <c r="W1104" s="39"/>
      <c r="X1104" s="39"/>
      <c r="Y1104" s="39"/>
      <c r="Z1104" s="39"/>
      <c r="AA1104" s="39"/>
      <c r="AB1104" s="39"/>
      <c r="AC1104" s="39"/>
      <c r="AD1104" s="39"/>
      <c r="AE1104" s="39"/>
      <c r="AR1104" s="230" t="s">
        <v>251</v>
      </c>
      <c r="AT1104" s="230" t="s">
        <v>163</v>
      </c>
      <c r="AU1104" s="230" t="s">
        <v>83</v>
      </c>
      <c r="AY1104" s="18" t="s">
        <v>160</v>
      </c>
      <c r="BE1104" s="231">
        <f>IF(N1104="základní",J1104,0)</f>
        <v>0</v>
      </c>
      <c r="BF1104" s="231">
        <f>IF(N1104="snížená",J1104,0)</f>
        <v>0</v>
      </c>
      <c r="BG1104" s="231">
        <f>IF(N1104="zákl. přenesená",J1104,0)</f>
        <v>0</v>
      </c>
      <c r="BH1104" s="231">
        <f>IF(N1104="sníž. přenesená",J1104,0)</f>
        <v>0</v>
      </c>
      <c r="BI1104" s="231">
        <f>IF(N1104="nulová",J1104,0)</f>
        <v>0</v>
      </c>
      <c r="BJ1104" s="18" t="s">
        <v>81</v>
      </c>
      <c r="BK1104" s="231">
        <f>ROUND(I1104*H1104,2)</f>
        <v>0</v>
      </c>
      <c r="BL1104" s="18" t="s">
        <v>251</v>
      </c>
      <c r="BM1104" s="230" t="s">
        <v>1100</v>
      </c>
    </row>
    <row r="1105" s="2" customFormat="1">
      <c r="A1105" s="39"/>
      <c r="B1105" s="40"/>
      <c r="C1105" s="41"/>
      <c r="D1105" s="232" t="s">
        <v>170</v>
      </c>
      <c r="E1105" s="41"/>
      <c r="F1105" s="233" t="s">
        <v>1101</v>
      </c>
      <c r="G1105" s="41"/>
      <c r="H1105" s="41"/>
      <c r="I1105" s="234"/>
      <c r="J1105" s="41"/>
      <c r="K1105" s="41"/>
      <c r="L1105" s="45"/>
      <c r="M1105" s="235"/>
      <c r="N1105" s="236"/>
      <c r="O1105" s="92"/>
      <c r="P1105" s="92"/>
      <c r="Q1105" s="92"/>
      <c r="R1105" s="92"/>
      <c r="S1105" s="92"/>
      <c r="T1105" s="93"/>
      <c r="U1105" s="39"/>
      <c r="V1105" s="39"/>
      <c r="W1105" s="39"/>
      <c r="X1105" s="39"/>
      <c r="Y1105" s="39"/>
      <c r="Z1105" s="39"/>
      <c r="AA1105" s="39"/>
      <c r="AB1105" s="39"/>
      <c r="AC1105" s="39"/>
      <c r="AD1105" s="39"/>
      <c r="AE1105" s="39"/>
      <c r="AT1105" s="18" t="s">
        <v>170</v>
      </c>
      <c r="AU1105" s="18" t="s">
        <v>83</v>
      </c>
    </row>
    <row r="1106" s="13" customFormat="1">
      <c r="A1106" s="13"/>
      <c r="B1106" s="237"/>
      <c r="C1106" s="238"/>
      <c r="D1106" s="232" t="s">
        <v>172</v>
      </c>
      <c r="E1106" s="239" t="s">
        <v>1</v>
      </c>
      <c r="F1106" s="240" t="s">
        <v>755</v>
      </c>
      <c r="G1106" s="238"/>
      <c r="H1106" s="239" t="s">
        <v>1</v>
      </c>
      <c r="I1106" s="241"/>
      <c r="J1106" s="238"/>
      <c r="K1106" s="238"/>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172</v>
      </c>
      <c r="AU1106" s="246" t="s">
        <v>83</v>
      </c>
      <c r="AV1106" s="13" t="s">
        <v>81</v>
      </c>
      <c r="AW1106" s="13" t="s">
        <v>30</v>
      </c>
      <c r="AX1106" s="13" t="s">
        <v>73</v>
      </c>
      <c r="AY1106" s="246" t="s">
        <v>160</v>
      </c>
    </row>
    <row r="1107" s="14" customFormat="1">
      <c r="A1107" s="14"/>
      <c r="B1107" s="247"/>
      <c r="C1107" s="248"/>
      <c r="D1107" s="232" t="s">
        <v>172</v>
      </c>
      <c r="E1107" s="249" t="s">
        <v>1</v>
      </c>
      <c r="F1107" s="250" t="s">
        <v>1091</v>
      </c>
      <c r="G1107" s="248"/>
      <c r="H1107" s="251">
        <v>7.2000000000000002</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172</v>
      </c>
      <c r="AU1107" s="257" t="s">
        <v>83</v>
      </c>
      <c r="AV1107" s="14" t="s">
        <v>83</v>
      </c>
      <c r="AW1107" s="14" t="s">
        <v>30</v>
      </c>
      <c r="AX1107" s="14" t="s">
        <v>81</v>
      </c>
      <c r="AY1107" s="257" t="s">
        <v>160</v>
      </c>
    </row>
    <row r="1108" s="2" customFormat="1" ht="24.15" customHeight="1">
      <c r="A1108" s="39"/>
      <c r="B1108" s="40"/>
      <c r="C1108" s="219" t="s">
        <v>1102</v>
      </c>
      <c r="D1108" s="219" t="s">
        <v>163</v>
      </c>
      <c r="E1108" s="220" t="s">
        <v>1103</v>
      </c>
      <c r="F1108" s="221" t="s">
        <v>1104</v>
      </c>
      <c r="G1108" s="222" t="s">
        <v>166</v>
      </c>
      <c r="H1108" s="223">
        <v>12.41</v>
      </c>
      <c r="I1108" s="224"/>
      <c r="J1108" s="225">
        <f>ROUND(I1108*H1108,2)</f>
        <v>0</v>
      </c>
      <c r="K1108" s="221" t="s">
        <v>167</v>
      </c>
      <c r="L1108" s="45"/>
      <c r="M1108" s="226" t="s">
        <v>1</v>
      </c>
      <c r="N1108" s="227" t="s">
        <v>38</v>
      </c>
      <c r="O1108" s="92"/>
      <c r="P1108" s="228">
        <f>O1108*H1108</f>
        <v>0</v>
      </c>
      <c r="Q1108" s="228">
        <v>0.00091</v>
      </c>
      <c r="R1108" s="228">
        <f>Q1108*H1108</f>
        <v>0.0112931</v>
      </c>
      <c r="S1108" s="228">
        <v>0</v>
      </c>
      <c r="T1108" s="229">
        <f>S1108*H1108</f>
        <v>0</v>
      </c>
      <c r="U1108" s="39"/>
      <c r="V1108" s="39"/>
      <c r="W1108" s="39"/>
      <c r="X1108" s="39"/>
      <c r="Y1108" s="39"/>
      <c r="Z1108" s="39"/>
      <c r="AA1108" s="39"/>
      <c r="AB1108" s="39"/>
      <c r="AC1108" s="39"/>
      <c r="AD1108" s="39"/>
      <c r="AE1108" s="39"/>
      <c r="AR1108" s="230" t="s">
        <v>251</v>
      </c>
      <c r="AT1108" s="230" t="s">
        <v>163</v>
      </c>
      <c r="AU1108" s="230" t="s">
        <v>83</v>
      </c>
      <c r="AY1108" s="18" t="s">
        <v>160</v>
      </c>
      <c r="BE1108" s="231">
        <f>IF(N1108="základní",J1108,0)</f>
        <v>0</v>
      </c>
      <c r="BF1108" s="231">
        <f>IF(N1108="snížená",J1108,0)</f>
        <v>0</v>
      </c>
      <c r="BG1108" s="231">
        <f>IF(N1108="zákl. přenesená",J1108,0)</f>
        <v>0</v>
      </c>
      <c r="BH1108" s="231">
        <f>IF(N1108="sníž. přenesená",J1108,0)</f>
        <v>0</v>
      </c>
      <c r="BI1108" s="231">
        <f>IF(N1108="nulová",J1108,0)</f>
        <v>0</v>
      </c>
      <c r="BJ1108" s="18" t="s">
        <v>81</v>
      </c>
      <c r="BK1108" s="231">
        <f>ROUND(I1108*H1108,2)</f>
        <v>0</v>
      </c>
      <c r="BL1108" s="18" t="s">
        <v>251</v>
      </c>
      <c r="BM1108" s="230" t="s">
        <v>1105</v>
      </c>
    </row>
    <row r="1109" s="2" customFormat="1">
      <c r="A1109" s="39"/>
      <c r="B1109" s="40"/>
      <c r="C1109" s="41"/>
      <c r="D1109" s="232" t="s">
        <v>170</v>
      </c>
      <c r="E1109" s="41"/>
      <c r="F1109" s="233" t="s">
        <v>1106</v>
      </c>
      <c r="G1109" s="41"/>
      <c r="H1109" s="41"/>
      <c r="I1109" s="234"/>
      <c r="J1109" s="41"/>
      <c r="K1109" s="41"/>
      <c r="L1109" s="45"/>
      <c r="M1109" s="235"/>
      <c r="N1109" s="236"/>
      <c r="O1109" s="92"/>
      <c r="P1109" s="92"/>
      <c r="Q1109" s="92"/>
      <c r="R1109" s="92"/>
      <c r="S1109" s="92"/>
      <c r="T1109" s="93"/>
      <c r="U1109" s="39"/>
      <c r="V1109" s="39"/>
      <c r="W1109" s="39"/>
      <c r="X1109" s="39"/>
      <c r="Y1109" s="39"/>
      <c r="Z1109" s="39"/>
      <c r="AA1109" s="39"/>
      <c r="AB1109" s="39"/>
      <c r="AC1109" s="39"/>
      <c r="AD1109" s="39"/>
      <c r="AE1109" s="39"/>
      <c r="AT1109" s="18" t="s">
        <v>170</v>
      </c>
      <c r="AU1109" s="18" t="s">
        <v>83</v>
      </c>
    </row>
    <row r="1110" s="13" customFormat="1">
      <c r="A1110" s="13"/>
      <c r="B1110" s="237"/>
      <c r="C1110" s="238"/>
      <c r="D1110" s="232" t="s">
        <v>172</v>
      </c>
      <c r="E1110" s="239" t="s">
        <v>1</v>
      </c>
      <c r="F1110" s="240" t="s">
        <v>755</v>
      </c>
      <c r="G1110" s="238"/>
      <c r="H1110" s="239" t="s">
        <v>1</v>
      </c>
      <c r="I1110" s="241"/>
      <c r="J1110" s="238"/>
      <c r="K1110" s="238"/>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172</v>
      </c>
      <c r="AU1110" s="246" t="s">
        <v>83</v>
      </c>
      <c r="AV1110" s="13" t="s">
        <v>81</v>
      </c>
      <c r="AW1110" s="13" t="s">
        <v>30</v>
      </c>
      <c r="AX1110" s="13" t="s">
        <v>73</v>
      </c>
      <c r="AY1110" s="246" t="s">
        <v>160</v>
      </c>
    </row>
    <row r="1111" s="14" customFormat="1">
      <c r="A1111" s="14"/>
      <c r="B1111" s="247"/>
      <c r="C1111" s="248"/>
      <c r="D1111" s="232" t="s">
        <v>172</v>
      </c>
      <c r="E1111" s="249" t="s">
        <v>1</v>
      </c>
      <c r="F1111" s="250" t="s">
        <v>1107</v>
      </c>
      <c r="G1111" s="248"/>
      <c r="H1111" s="251">
        <v>12.41</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172</v>
      </c>
      <c r="AU1111" s="257" t="s">
        <v>83</v>
      </c>
      <c r="AV1111" s="14" t="s">
        <v>83</v>
      </c>
      <c r="AW1111" s="14" t="s">
        <v>30</v>
      </c>
      <c r="AX1111" s="14" t="s">
        <v>81</v>
      </c>
      <c r="AY1111" s="257" t="s">
        <v>160</v>
      </c>
    </row>
    <row r="1112" s="2" customFormat="1" ht="24.15" customHeight="1">
      <c r="A1112" s="39"/>
      <c r="B1112" s="40"/>
      <c r="C1112" s="219" t="s">
        <v>1108</v>
      </c>
      <c r="D1112" s="219" t="s">
        <v>163</v>
      </c>
      <c r="E1112" s="220" t="s">
        <v>1109</v>
      </c>
      <c r="F1112" s="221" t="s">
        <v>1110</v>
      </c>
      <c r="G1112" s="222" t="s">
        <v>166</v>
      </c>
      <c r="H1112" s="223">
        <v>12.41</v>
      </c>
      <c r="I1112" s="224"/>
      <c r="J1112" s="225">
        <f>ROUND(I1112*H1112,2)</f>
        <v>0</v>
      </c>
      <c r="K1112" s="221" t="s">
        <v>1</v>
      </c>
      <c r="L1112" s="45"/>
      <c r="M1112" s="226" t="s">
        <v>1</v>
      </c>
      <c r="N1112" s="227" t="s">
        <v>38</v>
      </c>
      <c r="O1112" s="92"/>
      <c r="P1112" s="228">
        <f>O1112*H1112</f>
        <v>0</v>
      </c>
      <c r="Q1112" s="228">
        <v>0</v>
      </c>
      <c r="R1112" s="228">
        <f>Q1112*H1112</f>
        <v>0</v>
      </c>
      <c r="S1112" s="228">
        <v>0</v>
      </c>
      <c r="T1112" s="229">
        <f>S1112*H1112</f>
        <v>0</v>
      </c>
      <c r="U1112" s="39"/>
      <c r="V1112" s="39"/>
      <c r="W1112" s="39"/>
      <c r="X1112" s="39"/>
      <c r="Y1112" s="39"/>
      <c r="Z1112" s="39"/>
      <c r="AA1112" s="39"/>
      <c r="AB1112" s="39"/>
      <c r="AC1112" s="39"/>
      <c r="AD1112" s="39"/>
      <c r="AE1112" s="39"/>
      <c r="AR1112" s="230" t="s">
        <v>251</v>
      </c>
      <c r="AT1112" s="230" t="s">
        <v>163</v>
      </c>
      <c r="AU1112" s="230" t="s">
        <v>83</v>
      </c>
      <c r="AY1112" s="18" t="s">
        <v>160</v>
      </c>
      <c r="BE1112" s="231">
        <f>IF(N1112="základní",J1112,0)</f>
        <v>0</v>
      </c>
      <c r="BF1112" s="231">
        <f>IF(N1112="snížená",J1112,0)</f>
        <v>0</v>
      </c>
      <c r="BG1112" s="231">
        <f>IF(N1112="zákl. přenesená",J1112,0)</f>
        <v>0</v>
      </c>
      <c r="BH1112" s="231">
        <f>IF(N1112="sníž. přenesená",J1112,0)</f>
        <v>0</v>
      </c>
      <c r="BI1112" s="231">
        <f>IF(N1112="nulová",J1112,0)</f>
        <v>0</v>
      </c>
      <c r="BJ1112" s="18" t="s">
        <v>81</v>
      </c>
      <c r="BK1112" s="231">
        <f>ROUND(I1112*H1112,2)</f>
        <v>0</v>
      </c>
      <c r="BL1112" s="18" t="s">
        <v>251</v>
      </c>
      <c r="BM1112" s="230" t="s">
        <v>1111</v>
      </c>
    </row>
    <row r="1113" s="2" customFormat="1">
      <c r="A1113" s="39"/>
      <c r="B1113" s="40"/>
      <c r="C1113" s="41"/>
      <c r="D1113" s="232" t="s">
        <v>170</v>
      </c>
      <c r="E1113" s="41"/>
      <c r="F1113" s="233" t="s">
        <v>1110</v>
      </c>
      <c r="G1113" s="41"/>
      <c r="H1113" s="41"/>
      <c r="I1113" s="234"/>
      <c r="J1113" s="41"/>
      <c r="K1113" s="41"/>
      <c r="L1113" s="45"/>
      <c r="M1113" s="235"/>
      <c r="N1113" s="236"/>
      <c r="O1113" s="92"/>
      <c r="P1113" s="92"/>
      <c r="Q1113" s="92"/>
      <c r="R1113" s="92"/>
      <c r="S1113" s="92"/>
      <c r="T1113" s="93"/>
      <c r="U1113" s="39"/>
      <c r="V1113" s="39"/>
      <c r="W1113" s="39"/>
      <c r="X1113" s="39"/>
      <c r="Y1113" s="39"/>
      <c r="Z1113" s="39"/>
      <c r="AA1113" s="39"/>
      <c r="AB1113" s="39"/>
      <c r="AC1113" s="39"/>
      <c r="AD1113" s="39"/>
      <c r="AE1113" s="39"/>
      <c r="AT1113" s="18" t="s">
        <v>170</v>
      </c>
      <c r="AU1113" s="18" t="s">
        <v>83</v>
      </c>
    </row>
    <row r="1114" s="13" customFormat="1">
      <c r="A1114" s="13"/>
      <c r="B1114" s="237"/>
      <c r="C1114" s="238"/>
      <c r="D1114" s="232" t="s">
        <v>172</v>
      </c>
      <c r="E1114" s="239" t="s">
        <v>1</v>
      </c>
      <c r="F1114" s="240" t="s">
        <v>755</v>
      </c>
      <c r="G1114" s="238"/>
      <c r="H1114" s="239" t="s">
        <v>1</v>
      </c>
      <c r="I1114" s="241"/>
      <c r="J1114" s="238"/>
      <c r="K1114" s="238"/>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172</v>
      </c>
      <c r="AU1114" s="246" t="s">
        <v>83</v>
      </c>
      <c r="AV1114" s="13" t="s">
        <v>81</v>
      </c>
      <c r="AW1114" s="13" t="s">
        <v>30</v>
      </c>
      <c r="AX1114" s="13" t="s">
        <v>73</v>
      </c>
      <c r="AY1114" s="246" t="s">
        <v>160</v>
      </c>
    </row>
    <row r="1115" s="14" customFormat="1">
      <c r="A1115" s="14"/>
      <c r="B1115" s="247"/>
      <c r="C1115" s="248"/>
      <c r="D1115" s="232" t="s">
        <v>172</v>
      </c>
      <c r="E1115" s="249" t="s">
        <v>1</v>
      </c>
      <c r="F1115" s="250" t="s">
        <v>1107</v>
      </c>
      <c r="G1115" s="248"/>
      <c r="H1115" s="251">
        <v>12.41</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172</v>
      </c>
      <c r="AU1115" s="257" t="s">
        <v>83</v>
      </c>
      <c r="AV1115" s="14" t="s">
        <v>83</v>
      </c>
      <c r="AW1115" s="14" t="s">
        <v>30</v>
      </c>
      <c r="AX1115" s="14" t="s">
        <v>81</v>
      </c>
      <c r="AY1115" s="257" t="s">
        <v>160</v>
      </c>
    </row>
    <row r="1116" s="2" customFormat="1" ht="24.15" customHeight="1">
      <c r="A1116" s="39"/>
      <c r="B1116" s="40"/>
      <c r="C1116" s="219" t="s">
        <v>1112</v>
      </c>
      <c r="D1116" s="219" t="s">
        <v>163</v>
      </c>
      <c r="E1116" s="220" t="s">
        <v>1113</v>
      </c>
      <c r="F1116" s="221" t="s">
        <v>1114</v>
      </c>
      <c r="G1116" s="222" t="s">
        <v>1115</v>
      </c>
      <c r="H1116" s="291"/>
      <c r="I1116" s="224"/>
      <c r="J1116" s="225">
        <f>ROUND(I1116*H1116,2)</f>
        <v>0</v>
      </c>
      <c r="K1116" s="221" t="s">
        <v>167</v>
      </c>
      <c r="L1116" s="45"/>
      <c r="M1116" s="226" t="s">
        <v>1</v>
      </c>
      <c r="N1116" s="227" t="s">
        <v>38</v>
      </c>
      <c r="O1116" s="92"/>
      <c r="P1116" s="228">
        <f>O1116*H1116</f>
        <v>0</v>
      </c>
      <c r="Q1116" s="228">
        <v>0</v>
      </c>
      <c r="R1116" s="228">
        <f>Q1116*H1116</f>
        <v>0</v>
      </c>
      <c r="S1116" s="228">
        <v>0</v>
      </c>
      <c r="T1116" s="229">
        <f>S1116*H1116</f>
        <v>0</v>
      </c>
      <c r="U1116" s="39"/>
      <c r="V1116" s="39"/>
      <c r="W1116" s="39"/>
      <c r="X1116" s="39"/>
      <c r="Y1116" s="39"/>
      <c r="Z1116" s="39"/>
      <c r="AA1116" s="39"/>
      <c r="AB1116" s="39"/>
      <c r="AC1116" s="39"/>
      <c r="AD1116" s="39"/>
      <c r="AE1116" s="39"/>
      <c r="AR1116" s="230" t="s">
        <v>251</v>
      </c>
      <c r="AT1116" s="230" t="s">
        <v>163</v>
      </c>
      <c r="AU1116" s="230" t="s">
        <v>83</v>
      </c>
      <c r="AY1116" s="18" t="s">
        <v>160</v>
      </c>
      <c r="BE1116" s="231">
        <f>IF(N1116="základní",J1116,0)</f>
        <v>0</v>
      </c>
      <c r="BF1116" s="231">
        <f>IF(N1116="snížená",J1116,0)</f>
        <v>0</v>
      </c>
      <c r="BG1116" s="231">
        <f>IF(N1116="zákl. přenesená",J1116,0)</f>
        <v>0</v>
      </c>
      <c r="BH1116" s="231">
        <f>IF(N1116="sníž. přenesená",J1116,0)</f>
        <v>0</v>
      </c>
      <c r="BI1116" s="231">
        <f>IF(N1116="nulová",J1116,0)</f>
        <v>0</v>
      </c>
      <c r="BJ1116" s="18" t="s">
        <v>81</v>
      </c>
      <c r="BK1116" s="231">
        <f>ROUND(I1116*H1116,2)</f>
        <v>0</v>
      </c>
      <c r="BL1116" s="18" t="s">
        <v>251</v>
      </c>
      <c r="BM1116" s="230" t="s">
        <v>1116</v>
      </c>
    </row>
    <row r="1117" s="2" customFormat="1">
      <c r="A1117" s="39"/>
      <c r="B1117" s="40"/>
      <c r="C1117" s="41"/>
      <c r="D1117" s="232" t="s">
        <v>170</v>
      </c>
      <c r="E1117" s="41"/>
      <c r="F1117" s="233" t="s">
        <v>1117</v>
      </c>
      <c r="G1117" s="41"/>
      <c r="H1117" s="41"/>
      <c r="I1117" s="234"/>
      <c r="J1117" s="41"/>
      <c r="K1117" s="41"/>
      <c r="L1117" s="45"/>
      <c r="M1117" s="235"/>
      <c r="N1117" s="236"/>
      <c r="O1117" s="92"/>
      <c r="P1117" s="92"/>
      <c r="Q1117" s="92"/>
      <c r="R1117" s="92"/>
      <c r="S1117" s="92"/>
      <c r="T1117" s="93"/>
      <c r="U1117" s="39"/>
      <c r="V1117" s="39"/>
      <c r="W1117" s="39"/>
      <c r="X1117" s="39"/>
      <c r="Y1117" s="39"/>
      <c r="Z1117" s="39"/>
      <c r="AA1117" s="39"/>
      <c r="AB1117" s="39"/>
      <c r="AC1117" s="39"/>
      <c r="AD1117" s="39"/>
      <c r="AE1117" s="39"/>
      <c r="AT1117" s="18" t="s">
        <v>170</v>
      </c>
      <c r="AU1117" s="18" t="s">
        <v>83</v>
      </c>
    </row>
    <row r="1118" s="12" customFormat="1" ht="22.8" customHeight="1">
      <c r="A1118" s="12"/>
      <c r="B1118" s="203"/>
      <c r="C1118" s="204"/>
      <c r="D1118" s="205" t="s">
        <v>72</v>
      </c>
      <c r="E1118" s="217" t="s">
        <v>1118</v>
      </c>
      <c r="F1118" s="217" t="s">
        <v>1119</v>
      </c>
      <c r="G1118" s="204"/>
      <c r="H1118" s="204"/>
      <c r="I1118" s="207"/>
      <c r="J1118" s="218">
        <f>BK1118</f>
        <v>0</v>
      </c>
      <c r="K1118" s="204"/>
      <c r="L1118" s="209"/>
      <c r="M1118" s="210"/>
      <c r="N1118" s="211"/>
      <c r="O1118" s="211"/>
      <c r="P1118" s="212">
        <f>SUM(P1119:P1122)</f>
        <v>0</v>
      </c>
      <c r="Q1118" s="211"/>
      <c r="R1118" s="212">
        <f>SUM(R1119:R1122)</f>
        <v>0</v>
      </c>
      <c r="S1118" s="211"/>
      <c r="T1118" s="213">
        <f>SUM(T1119:T1122)</f>
        <v>0.13639999999999999</v>
      </c>
      <c r="U1118" s="12"/>
      <c r="V1118" s="12"/>
      <c r="W1118" s="12"/>
      <c r="X1118" s="12"/>
      <c r="Y1118" s="12"/>
      <c r="Z1118" s="12"/>
      <c r="AA1118" s="12"/>
      <c r="AB1118" s="12"/>
      <c r="AC1118" s="12"/>
      <c r="AD1118" s="12"/>
      <c r="AE1118" s="12"/>
      <c r="AR1118" s="214" t="s">
        <v>83</v>
      </c>
      <c r="AT1118" s="215" t="s">
        <v>72</v>
      </c>
      <c r="AU1118" s="215" t="s">
        <v>81</v>
      </c>
      <c r="AY1118" s="214" t="s">
        <v>160</v>
      </c>
      <c r="BK1118" s="216">
        <f>SUM(BK1119:BK1122)</f>
        <v>0</v>
      </c>
    </row>
    <row r="1119" s="2" customFormat="1" ht="16.5" customHeight="1">
      <c r="A1119" s="39"/>
      <c r="B1119" s="40"/>
      <c r="C1119" s="219" t="s">
        <v>1120</v>
      </c>
      <c r="D1119" s="219" t="s">
        <v>163</v>
      </c>
      <c r="E1119" s="220" t="s">
        <v>1121</v>
      </c>
      <c r="F1119" s="221" t="s">
        <v>1122</v>
      </c>
      <c r="G1119" s="222" t="s">
        <v>185</v>
      </c>
      <c r="H1119" s="223">
        <v>8</v>
      </c>
      <c r="I1119" s="224"/>
      <c r="J1119" s="225">
        <f>ROUND(I1119*H1119,2)</f>
        <v>0</v>
      </c>
      <c r="K1119" s="221" t="s">
        <v>167</v>
      </c>
      <c r="L1119" s="45"/>
      <c r="M1119" s="226" t="s">
        <v>1</v>
      </c>
      <c r="N1119" s="227" t="s">
        <v>38</v>
      </c>
      <c r="O1119" s="92"/>
      <c r="P1119" s="228">
        <f>O1119*H1119</f>
        <v>0</v>
      </c>
      <c r="Q1119" s="228">
        <v>0</v>
      </c>
      <c r="R1119" s="228">
        <f>Q1119*H1119</f>
        <v>0</v>
      </c>
      <c r="S1119" s="228">
        <v>0.017049999999999999</v>
      </c>
      <c r="T1119" s="229">
        <f>S1119*H1119</f>
        <v>0.13639999999999999</v>
      </c>
      <c r="U1119" s="39"/>
      <c r="V1119" s="39"/>
      <c r="W1119" s="39"/>
      <c r="X1119" s="39"/>
      <c r="Y1119" s="39"/>
      <c r="Z1119" s="39"/>
      <c r="AA1119" s="39"/>
      <c r="AB1119" s="39"/>
      <c r="AC1119" s="39"/>
      <c r="AD1119" s="39"/>
      <c r="AE1119" s="39"/>
      <c r="AR1119" s="230" t="s">
        <v>251</v>
      </c>
      <c r="AT1119" s="230" t="s">
        <v>163</v>
      </c>
      <c r="AU1119" s="230" t="s">
        <v>83</v>
      </c>
      <c r="AY1119" s="18" t="s">
        <v>160</v>
      </c>
      <c r="BE1119" s="231">
        <f>IF(N1119="základní",J1119,0)</f>
        <v>0</v>
      </c>
      <c r="BF1119" s="231">
        <f>IF(N1119="snížená",J1119,0)</f>
        <v>0</v>
      </c>
      <c r="BG1119" s="231">
        <f>IF(N1119="zákl. přenesená",J1119,0)</f>
        <v>0</v>
      </c>
      <c r="BH1119" s="231">
        <f>IF(N1119="sníž. přenesená",J1119,0)</f>
        <v>0</v>
      </c>
      <c r="BI1119" s="231">
        <f>IF(N1119="nulová",J1119,0)</f>
        <v>0</v>
      </c>
      <c r="BJ1119" s="18" t="s">
        <v>81</v>
      </c>
      <c r="BK1119" s="231">
        <f>ROUND(I1119*H1119,2)</f>
        <v>0</v>
      </c>
      <c r="BL1119" s="18" t="s">
        <v>251</v>
      </c>
      <c r="BM1119" s="230" t="s">
        <v>1123</v>
      </c>
    </row>
    <row r="1120" s="2" customFormat="1">
      <c r="A1120" s="39"/>
      <c r="B1120" s="40"/>
      <c r="C1120" s="41"/>
      <c r="D1120" s="232" t="s">
        <v>170</v>
      </c>
      <c r="E1120" s="41"/>
      <c r="F1120" s="233" t="s">
        <v>1124</v>
      </c>
      <c r="G1120" s="41"/>
      <c r="H1120" s="41"/>
      <c r="I1120" s="234"/>
      <c r="J1120" s="41"/>
      <c r="K1120" s="41"/>
      <c r="L1120" s="45"/>
      <c r="M1120" s="235"/>
      <c r="N1120" s="236"/>
      <c r="O1120" s="92"/>
      <c r="P1120" s="92"/>
      <c r="Q1120" s="92"/>
      <c r="R1120" s="92"/>
      <c r="S1120" s="92"/>
      <c r="T1120" s="93"/>
      <c r="U1120" s="39"/>
      <c r="V1120" s="39"/>
      <c r="W1120" s="39"/>
      <c r="X1120" s="39"/>
      <c r="Y1120" s="39"/>
      <c r="Z1120" s="39"/>
      <c r="AA1120" s="39"/>
      <c r="AB1120" s="39"/>
      <c r="AC1120" s="39"/>
      <c r="AD1120" s="39"/>
      <c r="AE1120" s="39"/>
      <c r="AT1120" s="18" t="s">
        <v>170</v>
      </c>
      <c r="AU1120" s="18" t="s">
        <v>83</v>
      </c>
    </row>
    <row r="1121" s="13" customFormat="1">
      <c r="A1121" s="13"/>
      <c r="B1121" s="237"/>
      <c r="C1121" s="238"/>
      <c r="D1121" s="232" t="s">
        <v>172</v>
      </c>
      <c r="E1121" s="239" t="s">
        <v>1</v>
      </c>
      <c r="F1121" s="240" t="s">
        <v>1125</v>
      </c>
      <c r="G1121" s="238"/>
      <c r="H1121" s="239" t="s">
        <v>1</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172</v>
      </c>
      <c r="AU1121" s="246" t="s">
        <v>83</v>
      </c>
      <c r="AV1121" s="13" t="s">
        <v>81</v>
      </c>
      <c r="AW1121" s="13" t="s">
        <v>30</v>
      </c>
      <c r="AX1121" s="13" t="s">
        <v>73</v>
      </c>
      <c r="AY1121" s="246" t="s">
        <v>160</v>
      </c>
    </row>
    <row r="1122" s="14" customFormat="1">
      <c r="A1122" s="14"/>
      <c r="B1122" s="247"/>
      <c r="C1122" s="248"/>
      <c r="D1122" s="232" t="s">
        <v>172</v>
      </c>
      <c r="E1122" s="249" t="s">
        <v>1</v>
      </c>
      <c r="F1122" s="250" t="s">
        <v>1126</v>
      </c>
      <c r="G1122" s="248"/>
      <c r="H1122" s="251">
        <v>8</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172</v>
      </c>
      <c r="AU1122" s="257" t="s">
        <v>83</v>
      </c>
      <c r="AV1122" s="14" t="s">
        <v>83</v>
      </c>
      <c r="AW1122" s="14" t="s">
        <v>30</v>
      </c>
      <c r="AX1122" s="14" t="s">
        <v>81</v>
      </c>
      <c r="AY1122" s="257" t="s">
        <v>160</v>
      </c>
    </row>
    <row r="1123" s="12" customFormat="1" ht="22.8" customHeight="1">
      <c r="A1123" s="12"/>
      <c r="B1123" s="203"/>
      <c r="C1123" s="204"/>
      <c r="D1123" s="205" t="s">
        <v>72</v>
      </c>
      <c r="E1123" s="217" t="s">
        <v>1127</v>
      </c>
      <c r="F1123" s="217" t="s">
        <v>1128</v>
      </c>
      <c r="G1123" s="204"/>
      <c r="H1123" s="204"/>
      <c r="I1123" s="207"/>
      <c r="J1123" s="218">
        <f>BK1123</f>
        <v>0</v>
      </c>
      <c r="K1123" s="204"/>
      <c r="L1123" s="209"/>
      <c r="M1123" s="210"/>
      <c r="N1123" s="211"/>
      <c r="O1123" s="211"/>
      <c r="P1123" s="212">
        <f>SUM(P1124:P1182)</f>
        <v>0</v>
      </c>
      <c r="Q1123" s="211"/>
      <c r="R1123" s="212">
        <f>SUM(R1124:R1182)</f>
        <v>23.784701401</v>
      </c>
      <c r="S1123" s="211"/>
      <c r="T1123" s="213">
        <f>SUM(T1124:T1182)</f>
        <v>0</v>
      </c>
      <c r="U1123" s="12"/>
      <c r="V1123" s="12"/>
      <c r="W1123" s="12"/>
      <c r="X1123" s="12"/>
      <c r="Y1123" s="12"/>
      <c r="Z1123" s="12"/>
      <c r="AA1123" s="12"/>
      <c r="AB1123" s="12"/>
      <c r="AC1123" s="12"/>
      <c r="AD1123" s="12"/>
      <c r="AE1123" s="12"/>
      <c r="AR1123" s="214" t="s">
        <v>83</v>
      </c>
      <c r="AT1123" s="215" t="s">
        <v>72</v>
      </c>
      <c r="AU1123" s="215" t="s">
        <v>81</v>
      </c>
      <c r="AY1123" s="214" t="s">
        <v>160</v>
      </c>
      <c r="BK1123" s="216">
        <f>SUM(BK1124:BK1182)</f>
        <v>0</v>
      </c>
    </row>
    <row r="1124" s="2" customFormat="1" ht="24.15" customHeight="1">
      <c r="A1124" s="39"/>
      <c r="B1124" s="40"/>
      <c r="C1124" s="219" t="s">
        <v>1129</v>
      </c>
      <c r="D1124" s="219" t="s">
        <v>163</v>
      </c>
      <c r="E1124" s="220" t="s">
        <v>1130</v>
      </c>
      <c r="F1124" s="221" t="s">
        <v>1131</v>
      </c>
      <c r="G1124" s="222" t="s">
        <v>166</v>
      </c>
      <c r="H1124" s="223">
        <v>1191.1099999999999</v>
      </c>
      <c r="I1124" s="224"/>
      <c r="J1124" s="225">
        <f>ROUND(I1124*H1124,2)</f>
        <v>0</v>
      </c>
      <c r="K1124" s="221" t="s">
        <v>167</v>
      </c>
      <c r="L1124" s="45"/>
      <c r="M1124" s="226" t="s">
        <v>1</v>
      </c>
      <c r="N1124" s="227" t="s">
        <v>38</v>
      </c>
      <c r="O1124" s="92"/>
      <c r="P1124" s="228">
        <f>O1124*H1124</f>
        <v>0</v>
      </c>
      <c r="Q1124" s="228">
        <v>0</v>
      </c>
      <c r="R1124" s="228">
        <f>Q1124*H1124</f>
        <v>0</v>
      </c>
      <c r="S1124" s="228">
        <v>0</v>
      </c>
      <c r="T1124" s="229">
        <f>S1124*H1124</f>
        <v>0</v>
      </c>
      <c r="U1124" s="39"/>
      <c r="V1124" s="39"/>
      <c r="W1124" s="39"/>
      <c r="X1124" s="39"/>
      <c r="Y1124" s="39"/>
      <c r="Z1124" s="39"/>
      <c r="AA1124" s="39"/>
      <c r="AB1124" s="39"/>
      <c r="AC1124" s="39"/>
      <c r="AD1124" s="39"/>
      <c r="AE1124" s="39"/>
      <c r="AR1124" s="230" t="s">
        <v>251</v>
      </c>
      <c r="AT1124" s="230" t="s">
        <v>163</v>
      </c>
      <c r="AU1124" s="230" t="s">
        <v>83</v>
      </c>
      <c r="AY1124" s="18" t="s">
        <v>160</v>
      </c>
      <c r="BE1124" s="231">
        <f>IF(N1124="základní",J1124,0)</f>
        <v>0</v>
      </c>
      <c r="BF1124" s="231">
        <f>IF(N1124="snížená",J1124,0)</f>
        <v>0</v>
      </c>
      <c r="BG1124" s="231">
        <f>IF(N1124="zákl. přenesená",J1124,0)</f>
        <v>0</v>
      </c>
      <c r="BH1124" s="231">
        <f>IF(N1124="sníž. přenesená",J1124,0)</f>
        <v>0</v>
      </c>
      <c r="BI1124" s="231">
        <f>IF(N1124="nulová",J1124,0)</f>
        <v>0</v>
      </c>
      <c r="BJ1124" s="18" t="s">
        <v>81</v>
      </c>
      <c r="BK1124" s="231">
        <f>ROUND(I1124*H1124,2)</f>
        <v>0</v>
      </c>
      <c r="BL1124" s="18" t="s">
        <v>251</v>
      </c>
      <c r="BM1124" s="230" t="s">
        <v>1132</v>
      </c>
    </row>
    <row r="1125" s="2" customFormat="1">
      <c r="A1125" s="39"/>
      <c r="B1125" s="40"/>
      <c r="C1125" s="41"/>
      <c r="D1125" s="232" t="s">
        <v>170</v>
      </c>
      <c r="E1125" s="41"/>
      <c r="F1125" s="233" t="s">
        <v>1133</v>
      </c>
      <c r="G1125" s="41"/>
      <c r="H1125" s="41"/>
      <c r="I1125" s="234"/>
      <c r="J1125" s="41"/>
      <c r="K1125" s="41"/>
      <c r="L1125" s="45"/>
      <c r="M1125" s="235"/>
      <c r="N1125" s="236"/>
      <c r="O1125" s="92"/>
      <c r="P1125" s="92"/>
      <c r="Q1125" s="92"/>
      <c r="R1125" s="92"/>
      <c r="S1125" s="92"/>
      <c r="T1125" s="93"/>
      <c r="U1125" s="39"/>
      <c r="V1125" s="39"/>
      <c r="W1125" s="39"/>
      <c r="X1125" s="39"/>
      <c r="Y1125" s="39"/>
      <c r="Z1125" s="39"/>
      <c r="AA1125" s="39"/>
      <c r="AB1125" s="39"/>
      <c r="AC1125" s="39"/>
      <c r="AD1125" s="39"/>
      <c r="AE1125" s="39"/>
      <c r="AT1125" s="18" t="s">
        <v>170</v>
      </c>
      <c r="AU1125" s="18" t="s">
        <v>83</v>
      </c>
    </row>
    <row r="1126" s="13" customFormat="1">
      <c r="A1126" s="13"/>
      <c r="B1126" s="237"/>
      <c r="C1126" s="238"/>
      <c r="D1126" s="232" t="s">
        <v>172</v>
      </c>
      <c r="E1126" s="239" t="s">
        <v>1</v>
      </c>
      <c r="F1126" s="240" t="s">
        <v>934</v>
      </c>
      <c r="G1126" s="238"/>
      <c r="H1126" s="239" t="s">
        <v>1</v>
      </c>
      <c r="I1126" s="241"/>
      <c r="J1126" s="238"/>
      <c r="K1126" s="238"/>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172</v>
      </c>
      <c r="AU1126" s="246" t="s">
        <v>83</v>
      </c>
      <c r="AV1126" s="13" t="s">
        <v>81</v>
      </c>
      <c r="AW1126" s="13" t="s">
        <v>30</v>
      </c>
      <c r="AX1126" s="13" t="s">
        <v>73</v>
      </c>
      <c r="AY1126" s="246" t="s">
        <v>160</v>
      </c>
    </row>
    <row r="1127" s="14" customFormat="1">
      <c r="A1127" s="14"/>
      <c r="B1127" s="247"/>
      <c r="C1127" s="248"/>
      <c r="D1127" s="232" t="s">
        <v>172</v>
      </c>
      <c r="E1127" s="249" t="s">
        <v>1</v>
      </c>
      <c r="F1127" s="250" t="s">
        <v>935</v>
      </c>
      <c r="G1127" s="248"/>
      <c r="H1127" s="251">
        <v>551.11000000000001</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172</v>
      </c>
      <c r="AU1127" s="257" t="s">
        <v>83</v>
      </c>
      <c r="AV1127" s="14" t="s">
        <v>83</v>
      </c>
      <c r="AW1127" s="14" t="s">
        <v>30</v>
      </c>
      <c r="AX1127" s="14" t="s">
        <v>73</v>
      </c>
      <c r="AY1127" s="257" t="s">
        <v>160</v>
      </c>
    </row>
    <row r="1128" s="13" customFormat="1">
      <c r="A1128" s="13"/>
      <c r="B1128" s="237"/>
      <c r="C1128" s="238"/>
      <c r="D1128" s="232" t="s">
        <v>172</v>
      </c>
      <c r="E1128" s="239" t="s">
        <v>1</v>
      </c>
      <c r="F1128" s="240" t="s">
        <v>1134</v>
      </c>
      <c r="G1128" s="238"/>
      <c r="H1128" s="239" t="s">
        <v>1</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172</v>
      </c>
      <c r="AU1128" s="246" t="s">
        <v>83</v>
      </c>
      <c r="AV1128" s="13" t="s">
        <v>81</v>
      </c>
      <c r="AW1128" s="13" t="s">
        <v>30</v>
      </c>
      <c r="AX1128" s="13" t="s">
        <v>73</v>
      </c>
      <c r="AY1128" s="246" t="s">
        <v>160</v>
      </c>
    </row>
    <row r="1129" s="14" customFormat="1">
      <c r="A1129" s="14"/>
      <c r="B1129" s="247"/>
      <c r="C1129" s="248"/>
      <c r="D1129" s="232" t="s">
        <v>172</v>
      </c>
      <c r="E1129" s="249" t="s">
        <v>1</v>
      </c>
      <c r="F1129" s="250" t="s">
        <v>1135</v>
      </c>
      <c r="G1129" s="248"/>
      <c r="H1129" s="251">
        <v>640</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172</v>
      </c>
      <c r="AU1129" s="257" t="s">
        <v>83</v>
      </c>
      <c r="AV1129" s="14" t="s">
        <v>83</v>
      </c>
      <c r="AW1129" s="14" t="s">
        <v>30</v>
      </c>
      <c r="AX1129" s="14" t="s">
        <v>73</v>
      </c>
      <c r="AY1129" s="257" t="s">
        <v>160</v>
      </c>
    </row>
    <row r="1130" s="16" customFormat="1">
      <c r="A1130" s="16"/>
      <c r="B1130" s="269"/>
      <c r="C1130" s="270"/>
      <c r="D1130" s="232" t="s">
        <v>172</v>
      </c>
      <c r="E1130" s="271" t="s">
        <v>1</v>
      </c>
      <c r="F1130" s="272" t="s">
        <v>182</v>
      </c>
      <c r="G1130" s="270"/>
      <c r="H1130" s="273">
        <v>1191.1099999999999</v>
      </c>
      <c r="I1130" s="274"/>
      <c r="J1130" s="270"/>
      <c r="K1130" s="270"/>
      <c r="L1130" s="275"/>
      <c r="M1130" s="276"/>
      <c r="N1130" s="277"/>
      <c r="O1130" s="277"/>
      <c r="P1130" s="277"/>
      <c r="Q1130" s="277"/>
      <c r="R1130" s="277"/>
      <c r="S1130" s="277"/>
      <c r="T1130" s="278"/>
      <c r="U1130" s="16"/>
      <c r="V1130" s="16"/>
      <c r="W1130" s="16"/>
      <c r="X1130" s="16"/>
      <c r="Y1130" s="16"/>
      <c r="Z1130" s="16"/>
      <c r="AA1130" s="16"/>
      <c r="AB1130" s="16"/>
      <c r="AC1130" s="16"/>
      <c r="AD1130" s="16"/>
      <c r="AE1130" s="16"/>
      <c r="AT1130" s="279" t="s">
        <v>172</v>
      </c>
      <c r="AU1130" s="279" t="s">
        <v>83</v>
      </c>
      <c r="AV1130" s="16" t="s">
        <v>168</v>
      </c>
      <c r="AW1130" s="16" t="s">
        <v>30</v>
      </c>
      <c r="AX1130" s="16" t="s">
        <v>81</v>
      </c>
      <c r="AY1130" s="279" t="s">
        <v>160</v>
      </c>
    </row>
    <row r="1131" s="2" customFormat="1" ht="16.5" customHeight="1">
      <c r="A1131" s="39"/>
      <c r="B1131" s="40"/>
      <c r="C1131" s="281" t="s">
        <v>1136</v>
      </c>
      <c r="D1131" s="281" t="s">
        <v>832</v>
      </c>
      <c r="E1131" s="282" t="s">
        <v>1137</v>
      </c>
      <c r="F1131" s="283" t="s">
        <v>1138</v>
      </c>
      <c r="G1131" s="284" t="s">
        <v>262</v>
      </c>
      <c r="H1131" s="285">
        <v>23.378</v>
      </c>
      <c r="I1131" s="286"/>
      <c r="J1131" s="287">
        <f>ROUND(I1131*H1131,2)</f>
        <v>0</v>
      </c>
      <c r="K1131" s="283" t="s">
        <v>835</v>
      </c>
      <c r="L1131" s="288"/>
      <c r="M1131" s="289" t="s">
        <v>1</v>
      </c>
      <c r="N1131" s="290" t="s">
        <v>38</v>
      </c>
      <c r="O1131" s="92"/>
      <c r="P1131" s="228">
        <f>O1131*H1131</f>
        <v>0</v>
      </c>
      <c r="Q1131" s="228">
        <v>0.55000000000000004</v>
      </c>
      <c r="R1131" s="228">
        <f>Q1131*H1131</f>
        <v>12.857900000000001</v>
      </c>
      <c r="S1131" s="228">
        <v>0</v>
      </c>
      <c r="T1131" s="229">
        <f>S1131*H1131</f>
        <v>0</v>
      </c>
      <c r="U1131" s="39"/>
      <c r="V1131" s="39"/>
      <c r="W1131" s="39"/>
      <c r="X1131" s="39"/>
      <c r="Y1131" s="39"/>
      <c r="Z1131" s="39"/>
      <c r="AA1131" s="39"/>
      <c r="AB1131" s="39"/>
      <c r="AC1131" s="39"/>
      <c r="AD1131" s="39"/>
      <c r="AE1131" s="39"/>
      <c r="AR1131" s="230" t="s">
        <v>399</v>
      </c>
      <c r="AT1131" s="230" t="s">
        <v>832</v>
      </c>
      <c r="AU1131" s="230" t="s">
        <v>83</v>
      </c>
      <c r="AY1131" s="18" t="s">
        <v>160</v>
      </c>
      <c r="BE1131" s="231">
        <f>IF(N1131="základní",J1131,0)</f>
        <v>0</v>
      </c>
      <c r="BF1131" s="231">
        <f>IF(N1131="snížená",J1131,0)</f>
        <v>0</v>
      </c>
      <c r="BG1131" s="231">
        <f>IF(N1131="zákl. přenesená",J1131,0)</f>
        <v>0</v>
      </c>
      <c r="BH1131" s="231">
        <f>IF(N1131="sníž. přenesená",J1131,0)</f>
        <v>0</v>
      </c>
      <c r="BI1131" s="231">
        <f>IF(N1131="nulová",J1131,0)</f>
        <v>0</v>
      </c>
      <c r="BJ1131" s="18" t="s">
        <v>81</v>
      </c>
      <c r="BK1131" s="231">
        <f>ROUND(I1131*H1131,2)</f>
        <v>0</v>
      </c>
      <c r="BL1131" s="18" t="s">
        <v>251</v>
      </c>
      <c r="BM1131" s="230" t="s">
        <v>1139</v>
      </c>
    </row>
    <row r="1132" s="2" customFormat="1">
      <c r="A1132" s="39"/>
      <c r="B1132" s="40"/>
      <c r="C1132" s="41"/>
      <c r="D1132" s="232" t="s">
        <v>170</v>
      </c>
      <c r="E1132" s="41"/>
      <c r="F1132" s="233" t="s">
        <v>1138</v>
      </c>
      <c r="G1132" s="41"/>
      <c r="H1132" s="41"/>
      <c r="I1132" s="234"/>
      <c r="J1132" s="41"/>
      <c r="K1132" s="41"/>
      <c r="L1132" s="45"/>
      <c r="M1132" s="235"/>
      <c r="N1132" s="236"/>
      <c r="O1132" s="92"/>
      <c r="P1132" s="92"/>
      <c r="Q1132" s="92"/>
      <c r="R1132" s="92"/>
      <c r="S1132" s="92"/>
      <c r="T1132" s="93"/>
      <c r="U1132" s="39"/>
      <c r="V1132" s="39"/>
      <c r="W1132" s="39"/>
      <c r="X1132" s="39"/>
      <c r="Y1132" s="39"/>
      <c r="Z1132" s="39"/>
      <c r="AA1132" s="39"/>
      <c r="AB1132" s="39"/>
      <c r="AC1132" s="39"/>
      <c r="AD1132" s="39"/>
      <c r="AE1132" s="39"/>
      <c r="AT1132" s="18" t="s">
        <v>170</v>
      </c>
      <c r="AU1132" s="18" t="s">
        <v>83</v>
      </c>
    </row>
    <row r="1133" s="13" customFormat="1">
      <c r="A1133" s="13"/>
      <c r="B1133" s="237"/>
      <c r="C1133" s="238"/>
      <c r="D1133" s="232" t="s">
        <v>172</v>
      </c>
      <c r="E1133" s="239" t="s">
        <v>1</v>
      </c>
      <c r="F1133" s="240" t="s">
        <v>1140</v>
      </c>
      <c r="G1133" s="238"/>
      <c r="H1133" s="239" t="s">
        <v>1</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172</v>
      </c>
      <c r="AU1133" s="246" t="s">
        <v>83</v>
      </c>
      <c r="AV1133" s="13" t="s">
        <v>81</v>
      </c>
      <c r="AW1133" s="13" t="s">
        <v>30</v>
      </c>
      <c r="AX1133" s="13" t="s">
        <v>73</v>
      </c>
      <c r="AY1133" s="246" t="s">
        <v>160</v>
      </c>
    </row>
    <row r="1134" s="14" customFormat="1">
      <c r="A1134" s="14"/>
      <c r="B1134" s="247"/>
      <c r="C1134" s="248"/>
      <c r="D1134" s="232" t="s">
        <v>172</v>
      </c>
      <c r="E1134" s="249" t="s">
        <v>1</v>
      </c>
      <c r="F1134" s="250" t="s">
        <v>1141</v>
      </c>
      <c r="G1134" s="248"/>
      <c r="H1134" s="251">
        <v>13.778000000000001</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172</v>
      </c>
      <c r="AU1134" s="257" t="s">
        <v>83</v>
      </c>
      <c r="AV1134" s="14" t="s">
        <v>83</v>
      </c>
      <c r="AW1134" s="14" t="s">
        <v>30</v>
      </c>
      <c r="AX1134" s="14" t="s">
        <v>73</v>
      </c>
      <c r="AY1134" s="257" t="s">
        <v>160</v>
      </c>
    </row>
    <row r="1135" s="13" customFormat="1">
      <c r="A1135" s="13"/>
      <c r="B1135" s="237"/>
      <c r="C1135" s="238"/>
      <c r="D1135" s="232" t="s">
        <v>172</v>
      </c>
      <c r="E1135" s="239" t="s">
        <v>1</v>
      </c>
      <c r="F1135" s="240" t="s">
        <v>1134</v>
      </c>
      <c r="G1135" s="238"/>
      <c r="H1135" s="239" t="s">
        <v>1</v>
      </c>
      <c r="I1135" s="241"/>
      <c r="J1135" s="238"/>
      <c r="K1135" s="238"/>
      <c r="L1135" s="242"/>
      <c r="M1135" s="243"/>
      <c r="N1135" s="244"/>
      <c r="O1135" s="244"/>
      <c r="P1135" s="244"/>
      <c r="Q1135" s="244"/>
      <c r="R1135" s="244"/>
      <c r="S1135" s="244"/>
      <c r="T1135" s="245"/>
      <c r="U1135" s="13"/>
      <c r="V1135" s="13"/>
      <c r="W1135" s="13"/>
      <c r="X1135" s="13"/>
      <c r="Y1135" s="13"/>
      <c r="Z1135" s="13"/>
      <c r="AA1135" s="13"/>
      <c r="AB1135" s="13"/>
      <c r="AC1135" s="13"/>
      <c r="AD1135" s="13"/>
      <c r="AE1135" s="13"/>
      <c r="AT1135" s="246" t="s">
        <v>172</v>
      </c>
      <c r="AU1135" s="246" t="s">
        <v>83</v>
      </c>
      <c r="AV1135" s="13" t="s">
        <v>81</v>
      </c>
      <c r="AW1135" s="13" t="s">
        <v>30</v>
      </c>
      <c r="AX1135" s="13" t="s">
        <v>73</v>
      </c>
      <c r="AY1135" s="246" t="s">
        <v>160</v>
      </c>
    </row>
    <row r="1136" s="14" customFormat="1">
      <c r="A1136" s="14"/>
      <c r="B1136" s="247"/>
      <c r="C1136" s="248"/>
      <c r="D1136" s="232" t="s">
        <v>172</v>
      </c>
      <c r="E1136" s="249" t="s">
        <v>1</v>
      </c>
      <c r="F1136" s="250" t="s">
        <v>1142</v>
      </c>
      <c r="G1136" s="248"/>
      <c r="H1136" s="251">
        <v>9.5999999999999996</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172</v>
      </c>
      <c r="AU1136" s="257" t="s">
        <v>83</v>
      </c>
      <c r="AV1136" s="14" t="s">
        <v>83</v>
      </c>
      <c r="AW1136" s="14" t="s">
        <v>30</v>
      </c>
      <c r="AX1136" s="14" t="s">
        <v>73</v>
      </c>
      <c r="AY1136" s="257" t="s">
        <v>160</v>
      </c>
    </row>
    <row r="1137" s="16" customFormat="1">
      <c r="A1137" s="16"/>
      <c r="B1137" s="269"/>
      <c r="C1137" s="270"/>
      <c r="D1137" s="232" t="s">
        <v>172</v>
      </c>
      <c r="E1137" s="271" t="s">
        <v>1</v>
      </c>
      <c r="F1137" s="272" t="s">
        <v>182</v>
      </c>
      <c r="G1137" s="270"/>
      <c r="H1137" s="273">
        <v>23.378</v>
      </c>
      <c r="I1137" s="274"/>
      <c r="J1137" s="270"/>
      <c r="K1137" s="270"/>
      <c r="L1137" s="275"/>
      <c r="M1137" s="276"/>
      <c r="N1137" s="277"/>
      <c r="O1137" s="277"/>
      <c r="P1137" s="277"/>
      <c r="Q1137" s="277"/>
      <c r="R1137" s="277"/>
      <c r="S1137" s="277"/>
      <c r="T1137" s="278"/>
      <c r="U1137" s="16"/>
      <c r="V1137" s="16"/>
      <c r="W1137" s="16"/>
      <c r="X1137" s="16"/>
      <c r="Y1137" s="16"/>
      <c r="Z1137" s="16"/>
      <c r="AA1137" s="16"/>
      <c r="AB1137" s="16"/>
      <c r="AC1137" s="16"/>
      <c r="AD1137" s="16"/>
      <c r="AE1137" s="16"/>
      <c r="AT1137" s="279" t="s">
        <v>172</v>
      </c>
      <c r="AU1137" s="279" t="s">
        <v>83</v>
      </c>
      <c r="AV1137" s="16" t="s">
        <v>168</v>
      </c>
      <c r="AW1137" s="16" t="s">
        <v>30</v>
      </c>
      <c r="AX1137" s="16" t="s">
        <v>81</v>
      </c>
      <c r="AY1137" s="279" t="s">
        <v>160</v>
      </c>
    </row>
    <row r="1138" s="2" customFormat="1" ht="24.15" customHeight="1">
      <c r="A1138" s="39"/>
      <c r="B1138" s="40"/>
      <c r="C1138" s="219" t="s">
        <v>1143</v>
      </c>
      <c r="D1138" s="219" t="s">
        <v>163</v>
      </c>
      <c r="E1138" s="220" t="s">
        <v>1144</v>
      </c>
      <c r="F1138" s="221" t="s">
        <v>1145</v>
      </c>
      <c r="G1138" s="222" t="s">
        <v>262</v>
      </c>
      <c r="H1138" s="223">
        <v>23.378</v>
      </c>
      <c r="I1138" s="224"/>
      <c r="J1138" s="225">
        <f>ROUND(I1138*H1138,2)</f>
        <v>0</v>
      </c>
      <c r="K1138" s="221" t="s">
        <v>167</v>
      </c>
      <c r="L1138" s="45"/>
      <c r="M1138" s="226" t="s">
        <v>1</v>
      </c>
      <c r="N1138" s="227" t="s">
        <v>38</v>
      </c>
      <c r="O1138" s="92"/>
      <c r="P1138" s="228">
        <f>O1138*H1138</f>
        <v>0</v>
      </c>
      <c r="Q1138" s="228">
        <v>0.0012149999999999999</v>
      </c>
      <c r="R1138" s="228">
        <f>Q1138*H1138</f>
        <v>0.028404269999999999</v>
      </c>
      <c r="S1138" s="228">
        <v>0</v>
      </c>
      <c r="T1138" s="229">
        <f>S1138*H1138</f>
        <v>0</v>
      </c>
      <c r="U1138" s="39"/>
      <c r="V1138" s="39"/>
      <c r="W1138" s="39"/>
      <c r="X1138" s="39"/>
      <c r="Y1138" s="39"/>
      <c r="Z1138" s="39"/>
      <c r="AA1138" s="39"/>
      <c r="AB1138" s="39"/>
      <c r="AC1138" s="39"/>
      <c r="AD1138" s="39"/>
      <c r="AE1138" s="39"/>
      <c r="AR1138" s="230" t="s">
        <v>251</v>
      </c>
      <c r="AT1138" s="230" t="s">
        <v>163</v>
      </c>
      <c r="AU1138" s="230" t="s">
        <v>83</v>
      </c>
      <c r="AY1138" s="18" t="s">
        <v>160</v>
      </c>
      <c r="BE1138" s="231">
        <f>IF(N1138="základní",J1138,0)</f>
        <v>0</v>
      </c>
      <c r="BF1138" s="231">
        <f>IF(N1138="snížená",J1138,0)</f>
        <v>0</v>
      </c>
      <c r="BG1138" s="231">
        <f>IF(N1138="zákl. přenesená",J1138,0)</f>
        <v>0</v>
      </c>
      <c r="BH1138" s="231">
        <f>IF(N1138="sníž. přenesená",J1138,0)</f>
        <v>0</v>
      </c>
      <c r="BI1138" s="231">
        <f>IF(N1138="nulová",J1138,0)</f>
        <v>0</v>
      </c>
      <c r="BJ1138" s="18" t="s">
        <v>81</v>
      </c>
      <c r="BK1138" s="231">
        <f>ROUND(I1138*H1138,2)</f>
        <v>0</v>
      </c>
      <c r="BL1138" s="18" t="s">
        <v>251</v>
      </c>
      <c r="BM1138" s="230" t="s">
        <v>1146</v>
      </c>
    </row>
    <row r="1139" s="2" customFormat="1">
      <c r="A1139" s="39"/>
      <c r="B1139" s="40"/>
      <c r="C1139" s="41"/>
      <c r="D1139" s="232" t="s">
        <v>170</v>
      </c>
      <c r="E1139" s="41"/>
      <c r="F1139" s="233" t="s">
        <v>1147</v>
      </c>
      <c r="G1139" s="41"/>
      <c r="H1139" s="41"/>
      <c r="I1139" s="234"/>
      <c r="J1139" s="41"/>
      <c r="K1139" s="41"/>
      <c r="L1139" s="45"/>
      <c r="M1139" s="235"/>
      <c r="N1139" s="236"/>
      <c r="O1139" s="92"/>
      <c r="P1139" s="92"/>
      <c r="Q1139" s="92"/>
      <c r="R1139" s="92"/>
      <c r="S1139" s="92"/>
      <c r="T1139" s="93"/>
      <c r="U1139" s="39"/>
      <c r="V1139" s="39"/>
      <c r="W1139" s="39"/>
      <c r="X1139" s="39"/>
      <c r="Y1139" s="39"/>
      <c r="Z1139" s="39"/>
      <c r="AA1139" s="39"/>
      <c r="AB1139" s="39"/>
      <c r="AC1139" s="39"/>
      <c r="AD1139" s="39"/>
      <c r="AE1139" s="39"/>
      <c r="AT1139" s="18" t="s">
        <v>170</v>
      </c>
      <c r="AU1139" s="18" t="s">
        <v>83</v>
      </c>
    </row>
    <row r="1140" s="14" customFormat="1">
      <c r="A1140" s="14"/>
      <c r="B1140" s="247"/>
      <c r="C1140" s="248"/>
      <c r="D1140" s="232" t="s">
        <v>172</v>
      </c>
      <c r="E1140" s="249" t="s">
        <v>1</v>
      </c>
      <c r="F1140" s="250" t="s">
        <v>1148</v>
      </c>
      <c r="G1140" s="248"/>
      <c r="H1140" s="251">
        <v>23.378</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172</v>
      </c>
      <c r="AU1140" s="257" t="s">
        <v>83</v>
      </c>
      <c r="AV1140" s="14" t="s">
        <v>83</v>
      </c>
      <c r="AW1140" s="14" t="s">
        <v>30</v>
      </c>
      <c r="AX1140" s="14" t="s">
        <v>81</v>
      </c>
      <c r="AY1140" s="257" t="s">
        <v>160</v>
      </c>
    </row>
    <row r="1141" s="2" customFormat="1" ht="24.15" customHeight="1">
      <c r="A1141" s="39"/>
      <c r="B1141" s="40"/>
      <c r="C1141" s="219" t="s">
        <v>1149</v>
      </c>
      <c r="D1141" s="219" t="s">
        <v>163</v>
      </c>
      <c r="E1141" s="220" t="s">
        <v>1150</v>
      </c>
      <c r="F1141" s="221" t="s">
        <v>1151</v>
      </c>
      <c r="G1141" s="222" t="s">
        <v>166</v>
      </c>
      <c r="H1141" s="223">
        <v>492.01999999999998</v>
      </c>
      <c r="I1141" s="224"/>
      <c r="J1141" s="225">
        <f>ROUND(I1141*H1141,2)</f>
        <v>0</v>
      </c>
      <c r="K1141" s="221" t="s">
        <v>167</v>
      </c>
      <c r="L1141" s="45"/>
      <c r="M1141" s="226" t="s">
        <v>1</v>
      </c>
      <c r="N1141" s="227" t="s">
        <v>38</v>
      </c>
      <c r="O1141" s="92"/>
      <c r="P1141" s="228">
        <f>O1141*H1141</f>
        <v>0</v>
      </c>
      <c r="Q1141" s="228">
        <v>0</v>
      </c>
      <c r="R1141" s="228">
        <f>Q1141*H1141</f>
        <v>0</v>
      </c>
      <c r="S1141" s="228">
        <v>0</v>
      </c>
      <c r="T1141" s="229">
        <f>S1141*H1141</f>
        <v>0</v>
      </c>
      <c r="U1141" s="39"/>
      <c r="V1141" s="39"/>
      <c r="W1141" s="39"/>
      <c r="X1141" s="39"/>
      <c r="Y1141" s="39"/>
      <c r="Z1141" s="39"/>
      <c r="AA1141" s="39"/>
      <c r="AB1141" s="39"/>
      <c r="AC1141" s="39"/>
      <c r="AD1141" s="39"/>
      <c r="AE1141" s="39"/>
      <c r="AR1141" s="230" t="s">
        <v>251</v>
      </c>
      <c r="AT1141" s="230" t="s">
        <v>163</v>
      </c>
      <c r="AU1141" s="230" t="s">
        <v>83</v>
      </c>
      <c r="AY1141" s="18" t="s">
        <v>160</v>
      </c>
      <c r="BE1141" s="231">
        <f>IF(N1141="základní",J1141,0)</f>
        <v>0</v>
      </c>
      <c r="BF1141" s="231">
        <f>IF(N1141="snížená",J1141,0)</f>
        <v>0</v>
      </c>
      <c r="BG1141" s="231">
        <f>IF(N1141="zákl. přenesená",J1141,0)</f>
        <v>0</v>
      </c>
      <c r="BH1141" s="231">
        <f>IF(N1141="sníž. přenesená",J1141,0)</f>
        <v>0</v>
      </c>
      <c r="BI1141" s="231">
        <f>IF(N1141="nulová",J1141,0)</f>
        <v>0</v>
      </c>
      <c r="BJ1141" s="18" t="s">
        <v>81</v>
      </c>
      <c r="BK1141" s="231">
        <f>ROUND(I1141*H1141,2)</f>
        <v>0</v>
      </c>
      <c r="BL1141" s="18" t="s">
        <v>251</v>
      </c>
      <c r="BM1141" s="230" t="s">
        <v>1152</v>
      </c>
    </row>
    <row r="1142" s="2" customFormat="1">
      <c r="A1142" s="39"/>
      <c r="B1142" s="40"/>
      <c r="C1142" s="41"/>
      <c r="D1142" s="232" t="s">
        <v>170</v>
      </c>
      <c r="E1142" s="41"/>
      <c r="F1142" s="233" t="s">
        <v>1153</v>
      </c>
      <c r="G1142" s="41"/>
      <c r="H1142" s="41"/>
      <c r="I1142" s="234"/>
      <c r="J1142" s="41"/>
      <c r="K1142" s="41"/>
      <c r="L1142" s="45"/>
      <c r="M1142" s="235"/>
      <c r="N1142" s="236"/>
      <c r="O1142" s="92"/>
      <c r="P1142" s="92"/>
      <c r="Q1142" s="92"/>
      <c r="R1142" s="92"/>
      <c r="S1142" s="92"/>
      <c r="T1142" s="93"/>
      <c r="U1142" s="39"/>
      <c r="V1142" s="39"/>
      <c r="W1142" s="39"/>
      <c r="X1142" s="39"/>
      <c r="Y1142" s="39"/>
      <c r="Z1142" s="39"/>
      <c r="AA1142" s="39"/>
      <c r="AB1142" s="39"/>
      <c r="AC1142" s="39"/>
      <c r="AD1142" s="39"/>
      <c r="AE1142" s="39"/>
      <c r="AT1142" s="18" t="s">
        <v>170</v>
      </c>
      <c r="AU1142" s="18" t="s">
        <v>83</v>
      </c>
    </row>
    <row r="1143" s="13" customFormat="1">
      <c r="A1143" s="13"/>
      <c r="B1143" s="237"/>
      <c r="C1143" s="238"/>
      <c r="D1143" s="232" t="s">
        <v>172</v>
      </c>
      <c r="E1143" s="239" t="s">
        <v>1</v>
      </c>
      <c r="F1143" s="240" t="s">
        <v>1025</v>
      </c>
      <c r="G1143" s="238"/>
      <c r="H1143" s="239" t="s">
        <v>1</v>
      </c>
      <c r="I1143" s="241"/>
      <c r="J1143" s="238"/>
      <c r="K1143" s="238"/>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172</v>
      </c>
      <c r="AU1143" s="246" t="s">
        <v>83</v>
      </c>
      <c r="AV1143" s="13" t="s">
        <v>81</v>
      </c>
      <c r="AW1143" s="13" t="s">
        <v>30</v>
      </c>
      <c r="AX1143" s="13" t="s">
        <v>73</v>
      </c>
      <c r="AY1143" s="246" t="s">
        <v>160</v>
      </c>
    </row>
    <row r="1144" s="14" customFormat="1">
      <c r="A1144" s="14"/>
      <c r="B1144" s="247"/>
      <c r="C1144" s="248"/>
      <c r="D1144" s="232" t="s">
        <v>172</v>
      </c>
      <c r="E1144" s="249" t="s">
        <v>1</v>
      </c>
      <c r="F1144" s="250" t="s">
        <v>1026</v>
      </c>
      <c r="G1144" s="248"/>
      <c r="H1144" s="251">
        <v>492.01999999999998</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172</v>
      </c>
      <c r="AU1144" s="257" t="s">
        <v>83</v>
      </c>
      <c r="AV1144" s="14" t="s">
        <v>83</v>
      </c>
      <c r="AW1144" s="14" t="s">
        <v>30</v>
      </c>
      <c r="AX1144" s="14" t="s">
        <v>81</v>
      </c>
      <c r="AY1144" s="257" t="s">
        <v>160</v>
      </c>
    </row>
    <row r="1145" s="2" customFormat="1" ht="16.5" customHeight="1">
      <c r="A1145" s="39"/>
      <c r="B1145" s="40"/>
      <c r="C1145" s="281" t="s">
        <v>1154</v>
      </c>
      <c r="D1145" s="281" t="s">
        <v>832</v>
      </c>
      <c r="E1145" s="282" t="s">
        <v>1155</v>
      </c>
      <c r="F1145" s="283" t="s">
        <v>1156</v>
      </c>
      <c r="G1145" s="284" t="s">
        <v>262</v>
      </c>
      <c r="H1145" s="285">
        <v>1.6399999999999999</v>
      </c>
      <c r="I1145" s="286"/>
      <c r="J1145" s="287">
        <f>ROUND(I1145*H1145,2)</f>
        <v>0</v>
      </c>
      <c r="K1145" s="283" t="s">
        <v>835</v>
      </c>
      <c r="L1145" s="288"/>
      <c r="M1145" s="289" t="s">
        <v>1</v>
      </c>
      <c r="N1145" s="290" t="s">
        <v>38</v>
      </c>
      <c r="O1145" s="92"/>
      <c r="P1145" s="228">
        <f>O1145*H1145</f>
        <v>0</v>
      </c>
      <c r="Q1145" s="228">
        <v>0.55000000000000004</v>
      </c>
      <c r="R1145" s="228">
        <f>Q1145*H1145</f>
        <v>0.90200000000000002</v>
      </c>
      <c r="S1145" s="228">
        <v>0</v>
      </c>
      <c r="T1145" s="229">
        <f>S1145*H1145</f>
        <v>0</v>
      </c>
      <c r="U1145" s="39"/>
      <c r="V1145" s="39"/>
      <c r="W1145" s="39"/>
      <c r="X1145" s="39"/>
      <c r="Y1145" s="39"/>
      <c r="Z1145" s="39"/>
      <c r="AA1145" s="39"/>
      <c r="AB1145" s="39"/>
      <c r="AC1145" s="39"/>
      <c r="AD1145" s="39"/>
      <c r="AE1145" s="39"/>
      <c r="AR1145" s="230" t="s">
        <v>399</v>
      </c>
      <c r="AT1145" s="230" t="s">
        <v>832</v>
      </c>
      <c r="AU1145" s="230" t="s">
        <v>83</v>
      </c>
      <c r="AY1145" s="18" t="s">
        <v>160</v>
      </c>
      <c r="BE1145" s="231">
        <f>IF(N1145="základní",J1145,0)</f>
        <v>0</v>
      </c>
      <c r="BF1145" s="231">
        <f>IF(N1145="snížená",J1145,0)</f>
        <v>0</v>
      </c>
      <c r="BG1145" s="231">
        <f>IF(N1145="zákl. přenesená",J1145,0)</f>
        <v>0</v>
      </c>
      <c r="BH1145" s="231">
        <f>IF(N1145="sníž. přenesená",J1145,0)</f>
        <v>0</v>
      </c>
      <c r="BI1145" s="231">
        <f>IF(N1145="nulová",J1145,0)</f>
        <v>0</v>
      </c>
      <c r="BJ1145" s="18" t="s">
        <v>81</v>
      </c>
      <c r="BK1145" s="231">
        <f>ROUND(I1145*H1145,2)</f>
        <v>0</v>
      </c>
      <c r="BL1145" s="18" t="s">
        <v>251</v>
      </c>
      <c r="BM1145" s="230" t="s">
        <v>1157</v>
      </c>
    </row>
    <row r="1146" s="2" customFormat="1">
      <c r="A1146" s="39"/>
      <c r="B1146" s="40"/>
      <c r="C1146" s="41"/>
      <c r="D1146" s="232" t="s">
        <v>170</v>
      </c>
      <c r="E1146" s="41"/>
      <c r="F1146" s="233" t="s">
        <v>1156</v>
      </c>
      <c r="G1146" s="41"/>
      <c r="H1146" s="41"/>
      <c r="I1146" s="234"/>
      <c r="J1146" s="41"/>
      <c r="K1146" s="41"/>
      <c r="L1146" s="45"/>
      <c r="M1146" s="235"/>
      <c r="N1146" s="236"/>
      <c r="O1146" s="92"/>
      <c r="P1146" s="92"/>
      <c r="Q1146" s="92"/>
      <c r="R1146" s="92"/>
      <c r="S1146" s="92"/>
      <c r="T1146" s="93"/>
      <c r="U1146" s="39"/>
      <c r="V1146" s="39"/>
      <c r="W1146" s="39"/>
      <c r="X1146" s="39"/>
      <c r="Y1146" s="39"/>
      <c r="Z1146" s="39"/>
      <c r="AA1146" s="39"/>
      <c r="AB1146" s="39"/>
      <c r="AC1146" s="39"/>
      <c r="AD1146" s="39"/>
      <c r="AE1146" s="39"/>
      <c r="AT1146" s="18" t="s">
        <v>170</v>
      </c>
      <c r="AU1146" s="18" t="s">
        <v>83</v>
      </c>
    </row>
    <row r="1147" s="13" customFormat="1">
      <c r="A1147" s="13"/>
      <c r="B1147" s="237"/>
      <c r="C1147" s="238"/>
      <c r="D1147" s="232" t="s">
        <v>172</v>
      </c>
      <c r="E1147" s="239" t="s">
        <v>1</v>
      </c>
      <c r="F1147" s="240" t="s">
        <v>1158</v>
      </c>
      <c r="G1147" s="238"/>
      <c r="H1147" s="239" t="s">
        <v>1</v>
      </c>
      <c r="I1147" s="241"/>
      <c r="J1147" s="238"/>
      <c r="K1147" s="238"/>
      <c r="L1147" s="242"/>
      <c r="M1147" s="243"/>
      <c r="N1147" s="244"/>
      <c r="O1147" s="244"/>
      <c r="P1147" s="244"/>
      <c r="Q1147" s="244"/>
      <c r="R1147" s="244"/>
      <c r="S1147" s="244"/>
      <c r="T1147" s="245"/>
      <c r="U1147" s="13"/>
      <c r="V1147" s="13"/>
      <c r="W1147" s="13"/>
      <c r="X1147" s="13"/>
      <c r="Y1147" s="13"/>
      <c r="Z1147" s="13"/>
      <c r="AA1147" s="13"/>
      <c r="AB1147" s="13"/>
      <c r="AC1147" s="13"/>
      <c r="AD1147" s="13"/>
      <c r="AE1147" s="13"/>
      <c r="AT1147" s="246" t="s">
        <v>172</v>
      </c>
      <c r="AU1147" s="246" t="s">
        <v>83</v>
      </c>
      <c r="AV1147" s="13" t="s">
        <v>81</v>
      </c>
      <c r="AW1147" s="13" t="s">
        <v>30</v>
      </c>
      <c r="AX1147" s="13" t="s">
        <v>73</v>
      </c>
      <c r="AY1147" s="246" t="s">
        <v>160</v>
      </c>
    </row>
    <row r="1148" s="13" customFormat="1">
      <c r="A1148" s="13"/>
      <c r="B1148" s="237"/>
      <c r="C1148" s="238"/>
      <c r="D1148" s="232" t="s">
        <v>172</v>
      </c>
      <c r="E1148" s="239" t="s">
        <v>1</v>
      </c>
      <c r="F1148" s="240" t="s">
        <v>1159</v>
      </c>
      <c r="G1148" s="238"/>
      <c r="H1148" s="239" t="s">
        <v>1</v>
      </c>
      <c r="I1148" s="241"/>
      <c r="J1148" s="238"/>
      <c r="K1148" s="238"/>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172</v>
      </c>
      <c r="AU1148" s="246" t="s">
        <v>83</v>
      </c>
      <c r="AV1148" s="13" t="s">
        <v>81</v>
      </c>
      <c r="AW1148" s="13" t="s">
        <v>30</v>
      </c>
      <c r="AX1148" s="13" t="s">
        <v>73</v>
      </c>
      <c r="AY1148" s="246" t="s">
        <v>160</v>
      </c>
    </row>
    <row r="1149" s="14" customFormat="1">
      <c r="A1149" s="14"/>
      <c r="B1149" s="247"/>
      <c r="C1149" s="248"/>
      <c r="D1149" s="232" t="s">
        <v>172</v>
      </c>
      <c r="E1149" s="249" t="s">
        <v>1</v>
      </c>
      <c r="F1149" s="250" t="s">
        <v>1160</v>
      </c>
      <c r="G1149" s="248"/>
      <c r="H1149" s="251">
        <v>1.6399999999999999</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172</v>
      </c>
      <c r="AU1149" s="257" t="s">
        <v>83</v>
      </c>
      <c r="AV1149" s="14" t="s">
        <v>83</v>
      </c>
      <c r="AW1149" s="14" t="s">
        <v>30</v>
      </c>
      <c r="AX1149" s="14" t="s">
        <v>81</v>
      </c>
      <c r="AY1149" s="257" t="s">
        <v>160</v>
      </c>
    </row>
    <row r="1150" s="2" customFormat="1" ht="16.5" customHeight="1">
      <c r="A1150" s="39"/>
      <c r="B1150" s="40"/>
      <c r="C1150" s="219" t="s">
        <v>1161</v>
      </c>
      <c r="D1150" s="219" t="s">
        <v>163</v>
      </c>
      <c r="E1150" s="220" t="s">
        <v>1162</v>
      </c>
      <c r="F1150" s="221" t="s">
        <v>1163</v>
      </c>
      <c r="G1150" s="222" t="s">
        <v>236</v>
      </c>
      <c r="H1150" s="223">
        <v>711.11099999999999</v>
      </c>
      <c r="I1150" s="224"/>
      <c r="J1150" s="225">
        <f>ROUND(I1150*H1150,2)</f>
        <v>0</v>
      </c>
      <c r="K1150" s="221" t="s">
        <v>167</v>
      </c>
      <c r="L1150" s="45"/>
      <c r="M1150" s="226" t="s">
        <v>1</v>
      </c>
      <c r="N1150" s="227" t="s">
        <v>38</v>
      </c>
      <c r="O1150" s="92"/>
      <c r="P1150" s="228">
        <f>O1150*H1150</f>
        <v>0</v>
      </c>
      <c r="Q1150" s="228">
        <v>2.0999999999999999E-05</v>
      </c>
      <c r="R1150" s="228">
        <f>Q1150*H1150</f>
        <v>0.014933330999999999</v>
      </c>
      <c r="S1150" s="228">
        <v>0</v>
      </c>
      <c r="T1150" s="229">
        <f>S1150*H1150</f>
        <v>0</v>
      </c>
      <c r="U1150" s="39"/>
      <c r="V1150" s="39"/>
      <c r="W1150" s="39"/>
      <c r="X1150" s="39"/>
      <c r="Y1150" s="39"/>
      <c r="Z1150" s="39"/>
      <c r="AA1150" s="39"/>
      <c r="AB1150" s="39"/>
      <c r="AC1150" s="39"/>
      <c r="AD1150" s="39"/>
      <c r="AE1150" s="39"/>
      <c r="AR1150" s="230" t="s">
        <v>251</v>
      </c>
      <c r="AT1150" s="230" t="s">
        <v>163</v>
      </c>
      <c r="AU1150" s="230" t="s">
        <v>83</v>
      </c>
      <c r="AY1150" s="18" t="s">
        <v>160</v>
      </c>
      <c r="BE1150" s="231">
        <f>IF(N1150="základní",J1150,0)</f>
        <v>0</v>
      </c>
      <c r="BF1150" s="231">
        <f>IF(N1150="snížená",J1150,0)</f>
        <v>0</v>
      </c>
      <c r="BG1150" s="231">
        <f>IF(N1150="zákl. přenesená",J1150,0)</f>
        <v>0</v>
      </c>
      <c r="BH1150" s="231">
        <f>IF(N1150="sníž. přenesená",J1150,0)</f>
        <v>0</v>
      </c>
      <c r="BI1150" s="231">
        <f>IF(N1150="nulová",J1150,0)</f>
        <v>0</v>
      </c>
      <c r="BJ1150" s="18" t="s">
        <v>81</v>
      </c>
      <c r="BK1150" s="231">
        <f>ROUND(I1150*H1150,2)</f>
        <v>0</v>
      </c>
      <c r="BL1150" s="18" t="s">
        <v>251</v>
      </c>
      <c r="BM1150" s="230" t="s">
        <v>1164</v>
      </c>
    </row>
    <row r="1151" s="2" customFormat="1">
      <c r="A1151" s="39"/>
      <c r="B1151" s="40"/>
      <c r="C1151" s="41"/>
      <c r="D1151" s="232" t="s">
        <v>170</v>
      </c>
      <c r="E1151" s="41"/>
      <c r="F1151" s="233" t="s">
        <v>1165</v>
      </c>
      <c r="G1151" s="41"/>
      <c r="H1151" s="41"/>
      <c r="I1151" s="234"/>
      <c r="J1151" s="41"/>
      <c r="K1151" s="41"/>
      <c r="L1151" s="45"/>
      <c r="M1151" s="235"/>
      <c r="N1151" s="236"/>
      <c r="O1151" s="92"/>
      <c r="P1151" s="92"/>
      <c r="Q1151" s="92"/>
      <c r="R1151" s="92"/>
      <c r="S1151" s="92"/>
      <c r="T1151" s="93"/>
      <c r="U1151" s="39"/>
      <c r="V1151" s="39"/>
      <c r="W1151" s="39"/>
      <c r="X1151" s="39"/>
      <c r="Y1151" s="39"/>
      <c r="Z1151" s="39"/>
      <c r="AA1151" s="39"/>
      <c r="AB1151" s="39"/>
      <c r="AC1151" s="39"/>
      <c r="AD1151" s="39"/>
      <c r="AE1151" s="39"/>
      <c r="AT1151" s="18" t="s">
        <v>170</v>
      </c>
      <c r="AU1151" s="18" t="s">
        <v>83</v>
      </c>
    </row>
    <row r="1152" s="14" customFormat="1">
      <c r="A1152" s="14"/>
      <c r="B1152" s="247"/>
      <c r="C1152" s="248"/>
      <c r="D1152" s="232" t="s">
        <v>172</v>
      </c>
      <c r="E1152" s="249" t="s">
        <v>1</v>
      </c>
      <c r="F1152" s="250" t="s">
        <v>1166</v>
      </c>
      <c r="G1152" s="248"/>
      <c r="H1152" s="251">
        <v>711.11099999999999</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172</v>
      </c>
      <c r="AU1152" s="257" t="s">
        <v>83</v>
      </c>
      <c r="AV1152" s="14" t="s">
        <v>83</v>
      </c>
      <c r="AW1152" s="14" t="s">
        <v>30</v>
      </c>
      <c r="AX1152" s="14" t="s">
        <v>81</v>
      </c>
      <c r="AY1152" s="257" t="s">
        <v>160</v>
      </c>
    </row>
    <row r="1153" s="2" customFormat="1" ht="16.5" customHeight="1">
      <c r="A1153" s="39"/>
      <c r="B1153" s="40"/>
      <c r="C1153" s="281" t="s">
        <v>1167</v>
      </c>
      <c r="D1153" s="281" t="s">
        <v>832</v>
      </c>
      <c r="E1153" s="282" t="s">
        <v>1155</v>
      </c>
      <c r="F1153" s="283" t="s">
        <v>1156</v>
      </c>
      <c r="G1153" s="284" t="s">
        <v>262</v>
      </c>
      <c r="H1153" s="285">
        <v>1.7070000000000001</v>
      </c>
      <c r="I1153" s="286"/>
      <c r="J1153" s="287">
        <f>ROUND(I1153*H1153,2)</f>
        <v>0</v>
      </c>
      <c r="K1153" s="283" t="s">
        <v>835</v>
      </c>
      <c r="L1153" s="288"/>
      <c r="M1153" s="289" t="s">
        <v>1</v>
      </c>
      <c r="N1153" s="290" t="s">
        <v>38</v>
      </c>
      <c r="O1153" s="92"/>
      <c r="P1153" s="228">
        <f>O1153*H1153</f>
        <v>0</v>
      </c>
      <c r="Q1153" s="228">
        <v>0.55000000000000004</v>
      </c>
      <c r="R1153" s="228">
        <f>Q1153*H1153</f>
        <v>0.93885000000000007</v>
      </c>
      <c r="S1153" s="228">
        <v>0</v>
      </c>
      <c r="T1153" s="229">
        <f>S1153*H1153</f>
        <v>0</v>
      </c>
      <c r="U1153" s="39"/>
      <c r="V1153" s="39"/>
      <c r="W1153" s="39"/>
      <c r="X1153" s="39"/>
      <c r="Y1153" s="39"/>
      <c r="Z1153" s="39"/>
      <c r="AA1153" s="39"/>
      <c r="AB1153" s="39"/>
      <c r="AC1153" s="39"/>
      <c r="AD1153" s="39"/>
      <c r="AE1153" s="39"/>
      <c r="AR1153" s="230" t="s">
        <v>399</v>
      </c>
      <c r="AT1153" s="230" t="s">
        <v>832</v>
      </c>
      <c r="AU1153" s="230" t="s">
        <v>83</v>
      </c>
      <c r="AY1153" s="18" t="s">
        <v>160</v>
      </c>
      <c r="BE1153" s="231">
        <f>IF(N1153="základní",J1153,0)</f>
        <v>0</v>
      </c>
      <c r="BF1153" s="231">
        <f>IF(N1153="snížená",J1153,0)</f>
        <v>0</v>
      </c>
      <c r="BG1153" s="231">
        <f>IF(N1153="zákl. přenesená",J1153,0)</f>
        <v>0</v>
      </c>
      <c r="BH1153" s="231">
        <f>IF(N1153="sníž. přenesená",J1153,0)</f>
        <v>0</v>
      </c>
      <c r="BI1153" s="231">
        <f>IF(N1153="nulová",J1153,0)</f>
        <v>0</v>
      </c>
      <c r="BJ1153" s="18" t="s">
        <v>81</v>
      </c>
      <c r="BK1153" s="231">
        <f>ROUND(I1153*H1153,2)</f>
        <v>0</v>
      </c>
      <c r="BL1153" s="18" t="s">
        <v>251</v>
      </c>
      <c r="BM1153" s="230" t="s">
        <v>1168</v>
      </c>
    </row>
    <row r="1154" s="2" customFormat="1">
      <c r="A1154" s="39"/>
      <c r="B1154" s="40"/>
      <c r="C1154" s="41"/>
      <c r="D1154" s="232" t="s">
        <v>170</v>
      </c>
      <c r="E1154" s="41"/>
      <c r="F1154" s="233" t="s">
        <v>1156</v>
      </c>
      <c r="G1154" s="41"/>
      <c r="H1154" s="41"/>
      <c r="I1154" s="234"/>
      <c r="J1154" s="41"/>
      <c r="K1154" s="41"/>
      <c r="L1154" s="45"/>
      <c r="M1154" s="235"/>
      <c r="N1154" s="236"/>
      <c r="O1154" s="92"/>
      <c r="P1154" s="92"/>
      <c r="Q1154" s="92"/>
      <c r="R1154" s="92"/>
      <c r="S1154" s="92"/>
      <c r="T1154" s="93"/>
      <c r="U1154" s="39"/>
      <c r="V1154" s="39"/>
      <c r="W1154" s="39"/>
      <c r="X1154" s="39"/>
      <c r="Y1154" s="39"/>
      <c r="Z1154" s="39"/>
      <c r="AA1154" s="39"/>
      <c r="AB1154" s="39"/>
      <c r="AC1154" s="39"/>
      <c r="AD1154" s="39"/>
      <c r="AE1154" s="39"/>
      <c r="AT1154" s="18" t="s">
        <v>170</v>
      </c>
      <c r="AU1154" s="18" t="s">
        <v>83</v>
      </c>
    </row>
    <row r="1155" s="14" customFormat="1">
      <c r="A1155" s="14"/>
      <c r="B1155" s="247"/>
      <c r="C1155" s="248"/>
      <c r="D1155" s="232" t="s">
        <v>172</v>
      </c>
      <c r="E1155" s="249" t="s">
        <v>1</v>
      </c>
      <c r="F1155" s="250" t="s">
        <v>1169</v>
      </c>
      <c r="G1155" s="248"/>
      <c r="H1155" s="251">
        <v>1.7070000000000001</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172</v>
      </c>
      <c r="AU1155" s="257" t="s">
        <v>83</v>
      </c>
      <c r="AV1155" s="14" t="s">
        <v>83</v>
      </c>
      <c r="AW1155" s="14" t="s">
        <v>30</v>
      </c>
      <c r="AX1155" s="14" t="s">
        <v>81</v>
      </c>
      <c r="AY1155" s="257" t="s">
        <v>160</v>
      </c>
    </row>
    <row r="1156" s="2" customFormat="1" ht="24.15" customHeight="1">
      <c r="A1156" s="39"/>
      <c r="B1156" s="40"/>
      <c r="C1156" s="219" t="s">
        <v>1170</v>
      </c>
      <c r="D1156" s="219" t="s">
        <v>163</v>
      </c>
      <c r="E1156" s="220" t="s">
        <v>1171</v>
      </c>
      <c r="F1156" s="221" t="s">
        <v>1172</v>
      </c>
      <c r="G1156" s="222" t="s">
        <v>262</v>
      </c>
      <c r="H1156" s="223">
        <v>26.725000000000001</v>
      </c>
      <c r="I1156" s="224"/>
      <c r="J1156" s="225">
        <f>ROUND(I1156*H1156,2)</f>
        <v>0</v>
      </c>
      <c r="K1156" s="221" t="s">
        <v>167</v>
      </c>
      <c r="L1156" s="45"/>
      <c r="M1156" s="226" t="s">
        <v>1</v>
      </c>
      <c r="N1156" s="227" t="s">
        <v>38</v>
      </c>
      <c r="O1156" s="92"/>
      <c r="P1156" s="228">
        <f>O1156*H1156</f>
        <v>0</v>
      </c>
      <c r="Q1156" s="228">
        <v>0.0028080000000000002</v>
      </c>
      <c r="R1156" s="228">
        <f>Q1156*H1156</f>
        <v>0.075043800000000008</v>
      </c>
      <c r="S1156" s="228">
        <v>0</v>
      </c>
      <c r="T1156" s="229">
        <f>S1156*H1156</f>
        <v>0</v>
      </c>
      <c r="U1156" s="39"/>
      <c r="V1156" s="39"/>
      <c r="W1156" s="39"/>
      <c r="X1156" s="39"/>
      <c r="Y1156" s="39"/>
      <c r="Z1156" s="39"/>
      <c r="AA1156" s="39"/>
      <c r="AB1156" s="39"/>
      <c r="AC1156" s="39"/>
      <c r="AD1156" s="39"/>
      <c r="AE1156" s="39"/>
      <c r="AR1156" s="230" t="s">
        <v>251</v>
      </c>
      <c r="AT1156" s="230" t="s">
        <v>163</v>
      </c>
      <c r="AU1156" s="230" t="s">
        <v>83</v>
      </c>
      <c r="AY1156" s="18" t="s">
        <v>160</v>
      </c>
      <c r="BE1156" s="231">
        <f>IF(N1156="základní",J1156,0)</f>
        <v>0</v>
      </c>
      <c r="BF1156" s="231">
        <f>IF(N1156="snížená",J1156,0)</f>
        <v>0</v>
      </c>
      <c r="BG1156" s="231">
        <f>IF(N1156="zákl. přenesená",J1156,0)</f>
        <v>0</v>
      </c>
      <c r="BH1156" s="231">
        <f>IF(N1156="sníž. přenesená",J1156,0)</f>
        <v>0</v>
      </c>
      <c r="BI1156" s="231">
        <f>IF(N1156="nulová",J1156,0)</f>
        <v>0</v>
      </c>
      <c r="BJ1156" s="18" t="s">
        <v>81</v>
      </c>
      <c r="BK1156" s="231">
        <f>ROUND(I1156*H1156,2)</f>
        <v>0</v>
      </c>
      <c r="BL1156" s="18" t="s">
        <v>251</v>
      </c>
      <c r="BM1156" s="230" t="s">
        <v>1173</v>
      </c>
    </row>
    <row r="1157" s="2" customFormat="1">
      <c r="A1157" s="39"/>
      <c r="B1157" s="40"/>
      <c r="C1157" s="41"/>
      <c r="D1157" s="232" t="s">
        <v>170</v>
      </c>
      <c r="E1157" s="41"/>
      <c r="F1157" s="233" t="s">
        <v>1174</v>
      </c>
      <c r="G1157" s="41"/>
      <c r="H1157" s="41"/>
      <c r="I1157" s="234"/>
      <c r="J1157" s="41"/>
      <c r="K1157" s="41"/>
      <c r="L1157" s="45"/>
      <c r="M1157" s="235"/>
      <c r="N1157" s="236"/>
      <c r="O1157" s="92"/>
      <c r="P1157" s="92"/>
      <c r="Q1157" s="92"/>
      <c r="R1157" s="92"/>
      <c r="S1157" s="92"/>
      <c r="T1157" s="93"/>
      <c r="U1157" s="39"/>
      <c r="V1157" s="39"/>
      <c r="W1157" s="39"/>
      <c r="X1157" s="39"/>
      <c r="Y1157" s="39"/>
      <c r="Z1157" s="39"/>
      <c r="AA1157" s="39"/>
      <c r="AB1157" s="39"/>
      <c r="AC1157" s="39"/>
      <c r="AD1157" s="39"/>
      <c r="AE1157" s="39"/>
      <c r="AT1157" s="18" t="s">
        <v>170</v>
      </c>
      <c r="AU1157" s="18" t="s">
        <v>83</v>
      </c>
    </row>
    <row r="1158" s="14" customFormat="1">
      <c r="A1158" s="14"/>
      <c r="B1158" s="247"/>
      <c r="C1158" s="248"/>
      <c r="D1158" s="232" t="s">
        <v>172</v>
      </c>
      <c r="E1158" s="249" t="s">
        <v>1</v>
      </c>
      <c r="F1158" s="250" t="s">
        <v>1175</v>
      </c>
      <c r="G1158" s="248"/>
      <c r="H1158" s="251">
        <v>26.725000000000001</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172</v>
      </c>
      <c r="AU1158" s="257" t="s">
        <v>83</v>
      </c>
      <c r="AV1158" s="14" t="s">
        <v>83</v>
      </c>
      <c r="AW1158" s="14" t="s">
        <v>30</v>
      </c>
      <c r="AX1158" s="14" t="s">
        <v>81</v>
      </c>
      <c r="AY1158" s="257" t="s">
        <v>160</v>
      </c>
    </row>
    <row r="1159" s="2" customFormat="1" ht="24.15" customHeight="1">
      <c r="A1159" s="39"/>
      <c r="B1159" s="40"/>
      <c r="C1159" s="219" t="s">
        <v>1176</v>
      </c>
      <c r="D1159" s="219" t="s">
        <v>163</v>
      </c>
      <c r="E1159" s="220" t="s">
        <v>1177</v>
      </c>
      <c r="F1159" s="221" t="s">
        <v>1178</v>
      </c>
      <c r="G1159" s="222" t="s">
        <v>166</v>
      </c>
      <c r="H1159" s="223">
        <v>640</v>
      </c>
      <c r="I1159" s="224"/>
      <c r="J1159" s="225">
        <f>ROUND(I1159*H1159,2)</f>
        <v>0</v>
      </c>
      <c r="K1159" s="221" t="s">
        <v>167</v>
      </c>
      <c r="L1159" s="45"/>
      <c r="M1159" s="226" t="s">
        <v>1</v>
      </c>
      <c r="N1159" s="227" t="s">
        <v>38</v>
      </c>
      <c r="O1159" s="92"/>
      <c r="P1159" s="228">
        <f>O1159*H1159</f>
        <v>0</v>
      </c>
      <c r="Q1159" s="228">
        <v>0.0099644999999999994</v>
      </c>
      <c r="R1159" s="228">
        <f>Q1159*H1159</f>
        <v>6.3772799999999998</v>
      </c>
      <c r="S1159" s="228">
        <v>0</v>
      </c>
      <c r="T1159" s="229">
        <f>S1159*H1159</f>
        <v>0</v>
      </c>
      <c r="U1159" s="39"/>
      <c r="V1159" s="39"/>
      <c r="W1159" s="39"/>
      <c r="X1159" s="39"/>
      <c r="Y1159" s="39"/>
      <c r="Z1159" s="39"/>
      <c r="AA1159" s="39"/>
      <c r="AB1159" s="39"/>
      <c r="AC1159" s="39"/>
      <c r="AD1159" s="39"/>
      <c r="AE1159" s="39"/>
      <c r="AR1159" s="230" t="s">
        <v>251</v>
      </c>
      <c r="AT1159" s="230" t="s">
        <v>163</v>
      </c>
      <c r="AU1159" s="230" t="s">
        <v>83</v>
      </c>
      <c r="AY1159" s="18" t="s">
        <v>160</v>
      </c>
      <c r="BE1159" s="231">
        <f>IF(N1159="základní",J1159,0)</f>
        <v>0</v>
      </c>
      <c r="BF1159" s="231">
        <f>IF(N1159="snížená",J1159,0)</f>
        <v>0</v>
      </c>
      <c r="BG1159" s="231">
        <f>IF(N1159="zákl. přenesená",J1159,0)</f>
        <v>0</v>
      </c>
      <c r="BH1159" s="231">
        <f>IF(N1159="sníž. přenesená",J1159,0)</f>
        <v>0</v>
      </c>
      <c r="BI1159" s="231">
        <f>IF(N1159="nulová",J1159,0)</f>
        <v>0</v>
      </c>
      <c r="BJ1159" s="18" t="s">
        <v>81</v>
      </c>
      <c r="BK1159" s="231">
        <f>ROUND(I1159*H1159,2)</f>
        <v>0</v>
      </c>
      <c r="BL1159" s="18" t="s">
        <v>251</v>
      </c>
      <c r="BM1159" s="230" t="s">
        <v>1179</v>
      </c>
    </row>
    <row r="1160" s="2" customFormat="1">
      <c r="A1160" s="39"/>
      <c r="B1160" s="40"/>
      <c r="C1160" s="41"/>
      <c r="D1160" s="232" t="s">
        <v>170</v>
      </c>
      <c r="E1160" s="41"/>
      <c r="F1160" s="233" t="s">
        <v>1180</v>
      </c>
      <c r="G1160" s="41"/>
      <c r="H1160" s="41"/>
      <c r="I1160" s="234"/>
      <c r="J1160" s="41"/>
      <c r="K1160" s="41"/>
      <c r="L1160" s="45"/>
      <c r="M1160" s="235"/>
      <c r="N1160" s="236"/>
      <c r="O1160" s="92"/>
      <c r="P1160" s="92"/>
      <c r="Q1160" s="92"/>
      <c r="R1160" s="92"/>
      <c r="S1160" s="92"/>
      <c r="T1160" s="93"/>
      <c r="U1160" s="39"/>
      <c r="V1160" s="39"/>
      <c r="W1160" s="39"/>
      <c r="X1160" s="39"/>
      <c r="Y1160" s="39"/>
      <c r="Z1160" s="39"/>
      <c r="AA1160" s="39"/>
      <c r="AB1160" s="39"/>
      <c r="AC1160" s="39"/>
      <c r="AD1160" s="39"/>
      <c r="AE1160" s="39"/>
      <c r="AT1160" s="18" t="s">
        <v>170</v>
      </c>
      <c r="AU1160" s="18" t="s">
        <v>83</v>
      </c>
    </row>
    <row r="1161" s="14" customFormat="1">
      <c r="A1161" s="14"/>
      <c r="B1161" s="247"/>
      <c r="C1161" s="248"/>
      <c r="D1161" s="232" t="s">
        <v>172</v>
      </c>
      <c r="E1161" s="249" t="s">
        <v>1</v>
      </c>
      <c r="F1161" s="250" t="s">
        <v>1135</v>
      </c>
      <c r="G1161" s="248"/>
      <c r="H1161" s="251">
        <v>640</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172</v>
      </c>
      <c r="AU1161" s="257" t="s">
        <v>83</v>
      </c>
      <c r="AV1161" s="14" t="s">
        <v>83</v>
      </c>
      <c r="AW1161" s="14" t="s">
        <v>30</v>
      </c>
      <c r="AX1161" s="14" t="s">
        <v>81</v>
      </c>
      <c r="AY1161" s="257" t="s">
        <v>160</v>
      </c>
    </row>
    <row r="1162" s="2" customFormat="1" ht="33" customHeight="1">
      <c r="A1162" s="39"/>
      <c r="B1162" s="40"/>
      <c r="C1162" s="219" t="s">
        <v>1181</v>
      </c>
      <c r="D1162" s="219" t="s">
        <v>163</v>
      </c>
      <c r="E1162" s="220" t="s">
        <v>1182</v>
      </c>
      <c r="F1162" s="221" t="s">
        <v>1183</v>
      </c>
      <c r="G1162" s="222" t="s">
        <v>236</v>
      </c>
      <c r="H1162" s="223">
        <v>160.5</v>
      </c>
      <c r="I1162" s="224"/>
      <c r="J1162" s="225">
        <f>ROUND(I1162*H1162,2)</f>
        <v>0</v>
      </c>
      <c r="K1162" s="221" t="s">
        <v>167</v>
      </c>
      <c r="L1162" s="45"/>
      <c r="M1162" s="226" t="s">
        <v>1</v>
      </c>
      <c r="N1162" s="227" t="s">
        <v>38</v>
      </c>
      <c r="O1162" s="92"/>
      <c r="P1162" s="228">
        <f>O1162*H1162</f>
        <v>0</v>
      </c>
      <c r="Q1162" s="228">
        <v>0</v>
      </c>
      <c r="R1162" s="228">
        <f>Q1162*H1162</f>
        <v>0</v>
      </c>
      <c r="S1162" s="228">
        <v>0</v>
      </c>
      <c r="T1162" s="229">
        <f>S1162*H1162</f>
        <v>0</v>
      </c>
      <c r="U1162" s="39"/>
      <c r="V1162" s="39"/>
      <c r="W1162" s="39"/>
      <c r="X1162" s="39"/>
      <c r="Y1162" s="39"/>
      <c r="Z1162" s="39"/>
      <c r="AA1162" s="39"/>
      <c r="AB1162" s="39"/>
      <c r="AC1162" s="39"/>
      <c r="AD1162" s="39"/>
      <c r="AE1162" s="39"/>
      <c r="AR1162" s="230" t="s">
        <v>251</v>
      </c>
      <c r="AT1162" s="230" t="s">
        <v>163</v>
      </c>
      <c r="AU1162" s="230" t="s">
        <v>83</v>
      </c>
      <c r="AY1162" s="18" t="s">
        <v>160</v>
      </c>
      <c r="BE1162" s="231">
        <f>IF(N1162="základní",J1162,0)</f>
        <v>0</v>
      </c>
      <c r="BF1162" s="231">
        <f>IF(N1162="snížená",J1162,0)</f>
        <v>0</v>
      </c>
      <c r="BG1162" s="231">
        <f>IF(N1162="zákl. přenesená",J1162,0)</f>
        <v>0</v>
      </c>
      <c r="BH1162" s="231">
        <f>IF(N1162="sníž. přenesená",J1162,0)</f>
        <v>0</v>
      </c>
      <c r="BI1162" s="231">
        <f>IF(N1162="nulová",J1162,0)</f>
        <v>0</v>
      </c>
      <c r="BJ1162" s="18" t="s">
        <v>81</v>
      </c>
      <c r="BK1162" s="231">
        <f>ROUND(I1162*H1162,2)</f>
        <v>0</v>
      </c>
      <c r="BL1162" s="18" t="s">
        <v>251</v>
      </c>
      <c r="BM1162" s="230" t="s">
        <v>1184</v>
      </c>
    </row>
    <row r="1163" s="2" customFormat="1">
      <c r="A1163" s="39"/>
      <c r="B1163" s="40"/>
      <c r="C1163" s="41"/>
      <c r="D1163" s="232" t="s">
        <v>170</v>
      </c>
      <c r="E1163" s="41"/>
      <c r="F1163" s="233" t="s">
        <v>1185</v>
      </c>
      <c r="G1163" s="41"/>
      <c r="H1163" s="41"/>
      <c r="I1163" s="234"/>
      <c r="J1163" s="41"/>
      <c r="K1163" s="41"/>
      <c r="L1163" s="45"/>
      <c r="M1163" s="235"/>
      <c r="N1163" s="236"/>
      <c r="O1163" s="92"/>
      <c r="P1163" s="92"/>
      <c r="Q1163" s="92"/>
      <c r="R1163" s="92"/>
      <c r="S1163" s="92"/>
      <c r="T1163" s="93"/>
      <c r="U1163" s="39"/>
      <c r="V1163" s="39"/>
      <c r="W1163" s="39"/>
      <c r="X1163" s="39"/>
      <c r="Y1163" s="39"/>
      <c r="Z1163" s="39"/>
      <c r="AA1163" s="39"/>
      <c r="AB1163" s="39"/>
      <c r="AC1163" s="39"/>
      <c r="AD1163" s="39"/>
      <c r="AE1163" s="39"/>
      <c r="AT1163" s="18" t="s">
        <v>170</v>
      </c>
      <c r="AU1163" s="18" t="s">
        <v>83</v>
      </c>
    </row>
    <row r="1164" s="13" customFormat="1">
      <c r="A1164" s="13"/>
      <c r="B1164" s="237"/>
      <c r="C1164" s="238"/>
      <c r="D1164" s="232" t="s">
        <v>172</v>
      </c>
      <c r="E1164" s="239" t="s">
        <v>1</v>
      </c>
      <c r="F1164" s="240" t="s">
        <v>1186</v>
      </c>
      <c r="G1164" s="238"/>
      <c r="H1164" s="239" t="s">
        <v>1</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172</v>
      </c>
      <c r="AU1164" s="246" t="s">
        <v>83</v>
      </c>
      <c r="AV1164" s="13" t="s">
        <v>81</v>
      </c>
      <c r="AW1164" s="13" t="s">
        <v>30</v>
      </c>
      <c r="AX1164" s="13" t="s">
        <v>73</v>
      </c>
      <c r="AY1164" s="246" t="s">
        <v>160</v>
      </c>
    </row>
    <row r="1165" s="13" customFormat="1">
      <c r="A1165" s="13"/>
      <c r="B1165" s="237"/>
      <c r="C1165" s="238"/>
      <c r="D1165" s="232" t="s">
        <v>172</v>
      </c>
      <c r="E1165" s="239" t="s">
        <v>1</v>
      </c>
      <c r="F1165" s="240" t="s">
        <v>1187</v>
      </c>
      <c r="G1165" s="238"/>
      <c r="H1165" s="239" t="s">
        <v>1</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172</v>
      </c>
      <c r="AU1165" s="246" t="s">
        <v>83</v>
      </c>
      <c r="AV1165" s="13" t="s">
        <v>81</v>
      </c>
      <c r="AW1165" s="13" t="s">
        <v>30</v>
      </c>
      <c r="AX1165" s="13" t="s">
        <v>73</v>
      </c>
      <c r="AY1165" s="246" t="s">
        <v>160</v>
      </c>
    </row>
    <row r="1166" s="14" customFormat="1">
      <c r="A1166" s="14"/>
      <c r="B1166" s="247"/>
      <c r="C1166" s="248"/>
      <c r="D1166" s="232" t="s">
        <v>172</v>
      </c>
      <c r="E1166" s="249" t="s">
        <v>1</v>
      </c>
      <c r="F1166" s="250" t="s">
        <v>1188</v>
      </c>
      <c r="G1166" s="248"/>
      <c r="H1166" s="251">
        <v>60.5</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172</v>
      </c>
      <c r="AU1166" s="257" t="s">
        <v>83</v>
      </c>
      <c r="AV1166" s="14" t="s">
        <v>83</v>
      </c>
      <c r="AW1166" s="14" t="s">
        <v>30</v>
      </c>
      <c r="AX1166" s="14" t="s">
        <v>73</v>
      </c>
      <c r="AY1166" s="257" t="s">
        <v>160</v>
      </c>
    </row>
    <row r="1167" s="13" customFormat="1">
      <c r="A1167" s="13"/>
      <c r="B1167" s="237"/>
      <c r="C1167" s="238"/>
      <c r="D1167" s="232" t="s">
        <v>172</v>
      </c>
      <c r="E1167" s="239" t="s">
        <v>1</v>
      </c>
      <c r="F1167" s="240" t="s">
        <v>1189</v>
      </c>
      <c r="G1167" s="238"/>
      <c r="H1167" s="239" t="s">
        <v>1</v>
      </c>
      <c r="I1167" s="241"/>
      <c r="J1167" s="238"/>
      <c r="K1167" s="238"/>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172</v>
      </c>
      <c r="AU1167" s="246" t="s">
        <v>83</v>
      </c>
      <c r="AV1167" s="13" t="s">
        <v>81</v>
      </c>
      <c r="AW1167" s="13" t="s">
        <v>30</v>
      </c>
      <c r="AX1167" s="13" t="s">
        <v>73</v>
      </c>
      <c r="AY1167" s="246" t="s">
        <v>160</v>
      </c>
    </row>
    <row r="1168" s="14" customFormat="1">
      <c r="A1168" s="14"/>
      <c r="B1168" s="247"/>
      <c r="C1168" s="248"/>
      <c r="D1168" s="232" t="s">
        <v>172</v>
      </c>
      <c r="E1168" s="249" t="s">
        <v>1</v>
      </c>
      <c r="F1168" s="250" t="s">
        <v>1190</v>
      </c>
      <c r="G1168" s="248"/>
      <c r="H1168" s="251">
        <v>40</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172</v>
      </c>
      <c r="AU1168" s="257" t="s">
        <v>83</v>
      </c>
      <c r="AV1168" s="14" t="s">
        <v>83</v>
      </c>
      <c r="AW1168" s="14" t="s">
        <v>30</v>
      </c>
      <c r="AX1168" s="14" t="s">
        <v>73</v>
      </c>
      <c r="AY1168" s="257" t="s">
        <v>160</v>
      </c>
    </row>
    <row r="1169" s="13" customFormat="1">
      <c r="A1169" s="13"/>
      <c r="B1169" s="237"/>
      <c r="C1169" s="238"/>
      <c r="D1169" s="232" t="s">
        <v>172</v>
      </c>
      <c r="E1169" s="239" t="s">
        <v>1</v>
      </c>
      <c r="F1169" s="240" t="s">
        <v>942</v>
      </c>
      <c r="G1169" s="238"/>
      <c r="H1169" s="239" t="s">
        <v>1</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172</v>
      </c>
      <c r="AU1169" s="246" t="s">
        <v>83</v>
      </c>
      <c r="AV1169" s="13" t="s">
        <v>81</v>
      </c>
      <c r="AW1169" s="13" t="s">
        <v>30</v>
      </c>
      <c r="AX1169" s="13" t="s">
        <v>73</v>
      </c>
      <c r="AY1169" s="246" t="s">
        <v>160</v>
      </c>
    </row>
    <row r="1170" s="14" customFormat="1">
      <c r="A1170" s="14"/>
      <c r="B1170" s="247"/>
      <c r="C1170" s="248"/>
      <c r="D1170" s="232" t="s">
        <v>172</v>
      </c>
      <c r="E1170" s="249" t="s">
        <v>1</v>
      </c>
      <c r="F1170" s="250" t="s">
        <v>943</v>
      </c>
      <c r="G1170" s="248"/>
      <c r="H1170" s="251">
        <v>60</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172</v>
      </c>
      <c r="AU1170" s="257" t="s">
        <v>83</v>
      </c>
      <c r="AV1170" s="14" t="s">
        <v>83</v>
      </c>
      <c r="AW1170" s="14" t="s">
        <v>30</v>
      </c>
      <c r="AX1170" s="14" t="s">
        <v>73</v>
      </c>
      <c r="AY1170" s="257" t="s">
        <v>160</v>
      </c>
    </row>
    <row r="1171" s="16" customFormat="1">
      <c r="A1171" s="16"/>
      <c r="B1171" s="269"/>
      <c r="C1171" s="270"/>
      <c r="D1171" s="232" t="s">
        <v>172</v>
      </c>
      <c r="E1171" s="271" t="s">
        <v>1</v>
      </c>
      <c r="F1171" s="272" t="s">
        <v>182</v>
      </c>
      <c r="G1171" s="270"/>
      <c r="H1171" s="273">
        <v>160.5</v>
      </c>
      <c r="I1171" s="274"/>
      <c r="J1171" s="270"/>
      <c r="K1171" s="270"/>
      <c r="L1171" s="275"/>
      <c r="M1171" s="276"/>
      <c r="N1171" s="277"/>
      <c r="O1171" s="277"/>
      <c r="P1171" s="277"/>
      <c r="Q1171" s="277"/>
      <c r="R1171" s="277"/>
      <c r="S1171" s="277"/>
      <c r="T1171" s="278"/>
      <c r="U1171" s="16"/>
      <c r="V1171" s="16"/>
      <c r="W1171" s="16"/>
      <c r="X1171" s="16"/>
      <c r="Y1171" s="16"/>
      <c r="Z1171" s="16"/>
      <c r="AA1171" s="16"/>
      <c r="AB1171" s="16"/>
      <c r="AC1171" s="16"/>
      <c r="AD1171" s="16"/>
      <c r="AE1171" s="16"/>
      <c r="AT1171" s="279" t="s">
        <v>172</v>
      </c>
      <c r="AU1171" s="279" t="s">
        <v>83</v>
      </c>
      <c r="AV1171" s="16" t="s">
        <v>168</v>
      </c>
      <c r="AW1171" s="16" t="s">
        <v>30</v>
      </c>
      <c r="AX1171" s="16" t="s">
        <v>81</v>
      </c>
      <c r="AY1171" s="279" t="s">
        <v>160</v>
      </c>
    </row>
    <row r="1172" s="2" customFormat="1" ht="24.15" customHeight="1">
      <c r="A1172" s="39"/>
      <c r="B1172" s="40"/>
      <c r="C1172" s="219" t="s">
        <v>1191</v>
      </c>
      <c r="D1172" s="219" t="s">
        <v>163</v>
      </c>
      <c r="E1172" s="220" t="s">
        <v>1192</v>
      </c>
      <c r="F1172" s="221" t="s">
        <v>1193</v>
      </c>
      <c r="G1172" s="222" t="s">
        <v>166</v>
      </c>
      <c r="H1172" s="223">
        <v>60</v>
      </c>
      <c r="I1172" s="224"/>
      <c r="J1172" s="225">
        <f>ROUND(I1172*H1172,2)</f>
        <v>0</v>
      </c>
      <c r="K1172" s="221" t="s">
        <v>167</v>
      </c>
      <c r="L1172" s="45"/>
      <c r="M1172" s="226" t="s">
        <v>1</v>
      </c>
      <c r="N1172" s="227" t="s">
        <v>38</v>
      </c>
      <c r="O1172" s="92"/>
      <c r="P1172" s="228">
        <f>O1172*H1172</f>
        <v>0</v>
      </c>
      <c r="Q1172" s="228">
        <v>0.0043839999999999999</v>
      </c>
      <c r="R1172" s="228">
        <f>Q1172*H1172</f>
        <v>0.26304</v>
      </c>
      <c r="S1172" s="228">
        <v>0</v>
      </c>
      <c r="T1172" s="229">
        <f>S1172*H1172</f>
        <v>0</v>
      </c>
      <c r="U1172" s="39"/>
      <c r="V1172" s="39"/>
      <c r="W1172" s="39"/>
      <c r="X1172" s="39"/>
      <c r="Y1172" s="39"/>
      <c r="Z1172" s="39"/>
      <c r="AA1172" s="39"/>
      <c r="AB1172" s="39"/>
      <c r="AC1172" s="39"/>
      <c r="AD1172" s="39"/>
      <c r="AE1172" s="39"/>
      <c r="AR1172" s="230" t="s">
        <v>251</v>
      </c>
      <c r="AT1172" s="230" t="s">
        <v>163</v>
      </c>
      <c r="AU1172" s="230" t="s">
        <v>83</v>
      </c>
      <c r="AY1172" s="18" t="s">
        <v>160</v>
      </c>
      <c r="BE1172" s="231">
        <f>IF(N1172="základní",J1172,0)</f>
        <v>0</v>
      </c>
      <c r="BF1172" s="231">
        <f>IF(N1172="snížená",J1172,0)</f>
        <v>0</v>
      </c>
      <c r="BG1172" s="231">
        <f>IF(N1172="zákl. přenesená",J1172,0)</f>
        <v>0</v>
      </c>
      <c r="BH1172" s="231">
        <f>IF(N1172="sníž. přenesená",J1172,0)</f>
        <v>0</v>
      </c>
      <c r="BI1172" s="231">
        <f>IF(N1172="nulová",J1172,0)</f>
        <v>0</v>
      </c>
      <c r="BJ1172" s="18" t="s">
        <v>81</v>
      </c>
      <c r="BK1172" s="231">
        <f>ROUND(I1172*H1172,2)</f>
        <v>0</v>
      </c>
      <c r="BL1172" s="18" t="s">
        <v>251</v>
      </c>
      <c r="BM1172" s="230" t="s">
        <v>1194</v>
      </c>
    </row>
    <row r="1173" s="2" customFormat="1">
      <c r="A1173" s="39"/>
      <c r="B1173" s="40"/>
      <c r="C1173" s="41"/>
      <c r="D1173" s="232" t="s">
        <v>170</v>
      </c>
      <c r="E1173" s="41"/>
      <c r="F1173" s="233" t="s">
        <v>1195</v>
      </c>
      <c r="G1173" s="41"/>
      <c r="H1173" s="41"/>
      <c r="I1173" s="234"/>
      <c r="J1173" s="41"/>
      <c r="K1173" s="41"/>
      <c r="L1173" s="45"/>
      <c r="M1173" s="235"/>
      <c r="N1173" s="236"/>
      <c r="O1173" s="92"/>
      <c r="P1173" s="92"/>
      <c r="Q1173" s="92"/>
      <c r="R1173" s="92"/>
      <c r="S1173" s="92"/>
      <c r="T1173" s="93"/>
      <c r="U1173" s="39"/>
      <c r="V1173" s="39"/>
      <c r="W1173" s="39"/>
      <c r="X1173" s="39"/>
      <c r="Y1173" s="39"/>
      <c r="Z1173" s="39"/>
      <c r="AA1173" s="39"/>
      <c r="AB1173" s="39"/>
      <c r="AC1173" s="39"/>
      <c r="AD1173" s="39"/>
      <c r="AE1173" s="39"/>
      <c r="AT1173" s="18" t="s">
        <v>170</v>
      </c>
      <c r="AU1173" s="18" t="s">
        <v>83</v>
      </c>
    </row>
    <row r="1174" s="13" customFormat="1">
      <c r="A1174" s="13"/>
      <c r="B1174" s="237"/>
      <c r="C1174" s="238"/>
      <c r="D1174" s="232" t="s">
        <v>172</v>
      </c>
      <c r="E1174" s="239" t="s">
        <v>1</v>
      </c>
      <c r="F1174" s="240" t="s">
        <v>1186</v>
      </c>
      <c r="G1174" s="238"/>
      <c r="H1174" s="239" t="s">
        <v>1</v>
      </c>
      <c r="I1174" s="241"/>
      <c r="J1174" s="238"/>
      <c r="K1174" s="238"/>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172</v>
      </c>
      <c r="AU1174" s="246" t="s">
        <v>83</v>
      </c>
      <c r="AV1174" s="13" t="s">
        <v>81</v>
      </c>
      <c r="AW1174" s="13" t="s">
        <v>30</v>
      </c>
      <c r="AX1174" s="13" t="s">
        <v>73</v>
      </c>
      <c r="AY1174" s="246" t="s">
        <v>160</v>
      </c>
    </row>
    <row r="1175" s="13" customFormat="1">
      <c r="A1175" s="13"/>
      <c r="B1175" s="237"/>
      <c r="C1175" s="238"/>
      <c r="D1175" s="232" t="s">
        <v>172</v>
      </c>
      <c r="E1175" s="239" t="s">
        <v>1</v>
      </c>
      <c r="F1175" s="240" t="s">
        <v>942</v>
      </c>
      <c r="G1175" s="238"/>
      <c r="H1175" s="239" t="s">
        <v>1</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172</v>
      </c>
      <c r="AU1175" s="246" t="s">
        <v>83</v>
      </c>
      <c r="AV1175" s="13" t="s">
        <v>81</v>
      </c>
      <c r="AW1175" s="13" t="s">
        <v>30</v>
      </c>
      <c r="AX1175" s="13" t="s">
        <v>73</v>
      </c>
      <c r="AY1175" s="246" t="s">
        <v>160</v>
      </c>
    </row>
    <row r="1176" s="14" customFormat="1">
      <c r="A1176" s="14"/>
      <c r="B1176" s="247"/>
      <c r="C1176" s="248"/>
      <c r="D1176" s="232" t="s">
        <v>172</v>
      </c>
      <c r="E1176" s="249" t="s">
        <v>1</v>
      </c>
      <c r="F1176" s="250" t="s">
        <v>943</v>
      </c>
      <c r="G1176" s="248"/>
      <c r="H1176" s="251">
        <v>60</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172</v>
      </c>
      <c r="AU1176" s="257" t="s">
        <v>83</v>
      </c>
      <c r="AV1176" s="14" t="s">
        <v>83</v>
      </c>
      <c r="AW1176" s="14" t="s">
        <v>30</v>
      </c>
      <c r="AX1176" s="14" t="s">
        <v>81</v>
      </c>
      <c r="AY1176" s="257" t="s">
        <v>160</v>
      </c>
    </row>
    <row r="1177" s="2" customFormat="1" ht="21.75" customHeight="1">
      <c r="A1177" s="39"/>
      <c r="B1177" s="40"/>
      <c r="C1177" s="281" t="s">
        <v>1196</v>
      </c>
      <c r="D1177" s="281" t="s">
        <v>832</v>
      </c>
      <c r="E1177" s="282" t="s">
        <v>1197</v>
      </c>
      <c r="F1177" s="283" t="s">
        <v>1198</v>
      </c>
      <c r="G1177" s="284" t="s">
        <v>166</v>
      </c>
      <c r="H1177" s="285">
        <v>160.5</v>
      </c>
      <c r="I1177" s="286"/>
      <c r="J1177" s="287">
        <f>ROUND(I1177*H1177,2)</f>
        <v>0</v>
      </c>
      <c r="K1177" s="283" t="s">
        <v>835</v>
      </c>
      <c r="L1177" s="288"/>
      <c r="M1177" s="289" t="s">
        <v>1</v>
      </c>
      <c r="N1177" s="290" t="s">
        <v>38</v>
      </c>
      <c r="O1177" s="92"/>
      <c r="P1177" s="228">
        <f>O1177*H1177</f>
        <v>0</v>
      </c>
      <c r="Q1177" s="228">
        <v>0.014500000000000001</v>
      </c>
      <c r="R1177" s="228">
        <f>Q1177*H1177</f>
        <v>2.3272500000000003</v>
      </c>
      <c r="S1177" s="228">
        <v>0</v>
      </c>
      <c r="T1177" s="229">
        <f>S1177*H1177</f>
        <v>0</v>
      </c>
      <c r="U1177" s="39"/>
      <c r="V1177" s="39"/>
      <c r="W1177" s="39"/>
      <c r="X1177" s="39"/>
      <c r="Y1177" s="39"/>
      <c r="Z1177" s="39"/>
      <c r="AA1177" s="39"/>
      <c r="AB1177" s="39"/>
      <c r="AC1177" s="39"/>
      <c r="AD1177" s="39"/>
      <c r="AE1177" s="39"/>
      <c r="AR1177" s="230" t="s">
        <v>399</v>
      </c>
      <c r="AT1177" s="230" t="s">
        <v>832</v>
      </c>
      <c r="AU1177" s="230" t="s">
        <v>83</v>
      </c>
      <c r="AY1177" s="18" t="s">
        <v>160</v>
      </c>
      <c r="BE1177" s="231">
        <f>IF(N1177="základní",J1177,0)</f>
        <v>0</v>
      </c>
      <c r="BF1177" s="231">
        <f>IF(N1177="snížená",J1177,0)</f>
        <v>0</v>
      </c>
      <c r="BG1177" s="231">
        <f>IF(N1177="zákl. přenesená",J1177,0)</f>
        <v>0</v>
      </c>
      <c r="BH1177" s="231">
        <f>IF(N1177="sníž. přenesená",J1177,0)</f>
        <v>0</v>
      </c>
      <c r="BI1177" s="231">
        <f>IF(N1177="nulová",J1177,0)</f>
        <v>0</v>
      </c>
      <c r="BJ1177" s="18" t="s">
        <v>81</v>
      </c>
      <c r="BK1177" s="231">
        <f>ROUND(I1177*H1177,2)</f>
        <v>0</v>
      </c>
      <c r="BL1177" s="18" t="s">
        <v>251</v>
      </c>
      <c r="BM1177" s="230" t="s">
        <v>1199</v>
      </c>
    </row>
    <row r="1178" s="2" customFormat="1">
      <c r="A1178" s="39"/>
      <c r="B1178" s="40"/>
      <c r="C1178" s="41"/>
      <c r="D1178" s="232" t="s">
        <v>170</v>
      </c>
      <c r="E1178" s="41"/>
      <c r="F1178" s="233" t="s">
        <v>1198</v>
      </c>
      <c r="G1178" s="41"/>
      <c r="H1178" s="41"/>
      <c r="I1178" s="234"/>
      <c r="J1178" s="41"/>
      <c r="K1178" s="41"/>
      <c r="L1178" s="45"/>
      <c r="M1178" s="235"/>
      <c r="N1178" s="236"/>
      <c r="O1178" s="92"/>
      <c r="P1178" s="92"/>
      <c r="Q1178" s="92"/>
      <c r="R1178" s="92"/>
      <c r="S1178" s="92"/>
      <c r="T1178" s="93"/>
      <c r="U1178" s="39"/>
      <c r="V1178" s="39"/>
      <c r="W1178" s="39"/>
      <c r="X1178" s="39"/>
      <c r="Y1178" s="39"/>
      <c r="Z1178" s="39"/>
      <c r="AA1178" s="39"/>
      <c r="AB1178" s="39"/>
      <c r="AC1178" s="39"/>
      <c r="AD1178" s="39"/>
      <c r="AE1178" s="39"/>
      <c r="AT1178" s="18" t="s">
        <v>170</v>
      </c>
      <c r="AU1178" s="18" t="s">
        <v>83</v>
      </c>
    </row>
    <row r="1179" s="2" customFormat="1" ht="21.75" customHeight="1">
      <c r="A1179" s="39"/>
      <c r="B1179" s="40"/>
      <c r="C1179" s="219" t="s">
        <v>1200</v>
      </c>
      <c r="D1179" s="219" t="s">
        <v>163</v>
      </c>
      <c r="E1179" s="220" t="s">
        <v>1201</v>
      </c>
      <c r="F1179" s="221" t="s">
        <v>1202</v>
      </c>
      <c r="G1179" s="222" t="s">
        <v>250</v>
      </c>
      <c r="H1179" s="223">
        <v>1</v>
      </c>
      <c r="I1179" s="224"/>
      <c r="J1179" s="225">
        <f>ROUND(I1179*H1179,2)</f>
        <v>0</v>
      </c>
      <c r="K1179" s="221" t="s">
        <v>1</v>
      </c>
      <c r="L1179" s="45"/>
      <c r="M1179" s="226" t="s">
        <v>1</v>
      </c>
      <c r="N1179" s="227" t="s">
        <v>38</v>
      </c>
      <c r="O1179" s="92"/>
      <c r="P1179" s="228">
        <f>O1179*H1179</f>
        <v>0</v>
      </c>
      <c r="Q1179" s="228">
        <v>0</v>
      </c>
      <c r="R1179" s="228">
        <f>Q1179*H1179</f>
        <v>0</v>
      </c>
      <c r="S1179" s="228">
        <v>0</v>
      </c>
      <c r="T1179" s="229">
        <f>S1179*H1179</f>
        <v>0</v>
      </c>
      <c r="U1179" s="39"/>
      <c r="V1179" s="39"/>
      <c r="W1179" s="39"/>
      <c r="X1179" s="39"/>
      <c r="Y1179" s="39"/>
      <c r="Z1179" s="39"/>
      <c r="AA1179" s="39"/>
      <c r="AB1179" s="39"/>
      <c r="AC1179" s="39"/>
      <c r="AD1179" s="39"/>
      <c r="AE1179" s="39"/>
      <c r="AR1179" s="230" t="s">
        <v>251</v>
      </c>
      <c r="AT1179" s="230" t="s">
        <v>163</v>
      </c>
      <c r="AU1179" s="230" t="s">
        <v>83</v>
      </c>
      <c r="AY1179" s="18" t="s">
        <v>160</v>
      </c>
      <c r="BE1179" s="231">
        <f>IF(N1179="základní",J1179,0)</f>
        <v>0</v>
      </c>
      <c r="BF1179" s="231">
        <f>IF(N1179="snížená",J1179,0)</f>
        <v>0</v>
      </c>
      <c r="BG1179" s="231">
        <f>IF(N1179="zákl. přenesená",J1179,0)</f>
        <v>0</v>
      </c>
      <c r="BH1179" s="231">
        <f>IF(N1179="sníž. přenesená",J1179,0)</f>
        <v>0</v>
      </c>
      <c r="BI1179" s="231">
        <f>IF(N1179="nulová",J1179,0)</f>
        <v>0</v>
      </c>
      <c r="BJ1179" s="18" t="s">
        <v>81</v>
      </c>
      <c r="BK1179" s="231">
        <f>ROUND(I1179*H1179,2)</f>
        <v>0</v>
      </c>
      <c r="BL1179" s="18" t="s">
        <v>251</v>
      </c>
      <c r="BM1179" s="230" t="s">
        <v>1203</v>
      </c>
    </row>
    <row r="1180" s="2" customFormat="1">
      <c r="A1180" s="39"/>
      <c r="B1180" s="40"/>
      <c r="C1180" s="41"/>
      <c r="D1180" s="232" t="s">
        <v>170</v>
      </c>
      <c r="E1180" s="41"/>
      <c r="F1180" s="233" t="s">
        <v>1204</v>
      </c>
      <c r="G1180" s="41"/>
      <c r="H1180" s="41"/>
      <c r="I1180" s="234"/>
      <c r="J1180" s="41"/>
      <c r="K1180" s="41"/>
      <c r="L1180" s="45"/>
      <c r="M1180" s="235"/>
      <c r="N1180" s="236"/>
      <c r="O1180" s="92"/>
      <c r="P1180" s="92"/>
      <c r="Q1180" s="92"/>
      <c r="R1180" s="92"/>
      <c r="S1180" s="92"/>
      <c r="T1180" s="93"/>
      <c r="U1180" s="39"/>
      <c r="V1180" s="39"/>
      <c r="W1180" s="39"/>
      <c r="X1180" s="39"/>
      <c r="Y1180" s="39"/>
      <c r="Z1180" s="39"/>
      <c r="AA1180" s="39"/>
      <c r="AB1180" s="39"/>
      <c r="AC1180" s="39"/>
      <c r="AD1180" s="39"/>
      <c r="AE1180" s="39"/>
      <c r="AT1180" s="18" t="s">
        <v>170</v>
      </c>
      <c r="AU1180" s="18" t="s">
        <v>83</v>
      </c>
    </row>
    <row r="1181" s="2" customFormat="1" ht="24.15" customHeight="1">
      <c r="A1181" s="39"/>
      <c r="B1181" s="40"/>
      <c r="C1181" s="219" t="s">
        <v>1205</v>
      </c>
      <c r="D1181" s="219" t="s">
        <v>163</v>
      </c>
      <c r="E1181" s="220" t="s">
        <v>1206</v>
      </c>
      <c r="F1181" s="221" t="s">
        <v>1207</v>
      </c>
      <c r="G1181" s="222" t="s">
        <v>1115</v>
      </c>
      <c r="H1181" s="291"/>
      <c r="I1181" s="224"/>
      <c r="J1181" s="225">
        <f>ROUND(I1181*H1181,2)</f>
        <v>0</v>
      </c>
      <c r="K1181" s="221" t="s">
        <v>167</v>
      </c>
      <c r="L1181" s="45"/>
      <c r="M1181" s="226" t="s">
        <v>1</v>
      </c>
      <c r="N1181" s="227" t="s">
        <v>38</v>
      </c>
      <c r="O1181" s="92"/>
      <c r="P1181" s="228">
        <f>O1181*H1181</f>
        <v>0</v>
      </c>
      <c r="Q1181" s="228">
        <v>0</v>
      </c>
      <c r="R1181" s="228">
        <f>Q1181*H1181</f>
        <v>0</v>
      </c>
      <c r="S1181" s="228">
        <v>0</v>
      </c>
      <c r="T1181" s="229">
        <f>S1181*H1181</f>
        <v>0</v>
      </c>
      <c r="U1181" s="39"/>
      <c r="V1181" s="39"/>
      <c r="W1181" s="39"/>
      <c r="X1181" s="39"/>
      <c r="Y1181" s="39"/>
      <c r="Z1181" s="39"/>
      <c r="AA1181" s="39"/>
      <c r="AB1181" s="39"/>
      <c r="AC1181" s="39"/>
      <c r="AD1181" s="39"/>
      <c r="AE1181" s="39"/>
      <c r="AR1181" s="230" t="s">
        <v>251</v>
      </c>
      <c r="AT1181" s="230" t="s">
        <v>163</v>
      </c>
      <c r="AU1181" s="230" t="s">
        <v>83</v>
      </c>
      <c r="AY1181" s="18" t="s">
        <v>160</v>
      </c>
      <c r="BE1181" s="231">
        <f>IF(N1181="základní",J1181,0)</f>
        <v>0</v>
      </c>
      <c r="BF1181" s="231">
        <f>IF(N1181="snížená",J1181,0)</f>
        <v>0</v>
      </c>
      <c r="BG1181" s="231">
        <f>IF(N1181="zákl. přenesená",J1181,0)</f>
        <v>0</v>
      </c>
      <c r="BH1181" s="231">
        <f>IF(N1181="sníž. přenesená",J1181,0)</f>
        <v>0</v>
      </c>
      <c r="BI1181" s="231">
        <f>IF(N1181="nulová",J1181,0)</f>
        <v>0</v>
      </c>
      <c r="BJ1181" s="18" t="s">
        <v>81</v>
      </c>
      <c r="BK1181" s="231">
        <f>ROUND(I1181*H1181,2)</f>
        <v>0</v>
      </c>
      <c r="BL1181" s="18" t="s">
        <v>251</v>
      </c>
      <c r="BM1181" s="230" t="s">
        <v>1208</v>
      </c>
    </row>
    <row r="1182" s="2" customFormat="1">
      <c r="A1182" s="39"/>
      <c r="B1182" s="40"/>
      <c r="C1182" s="41"/>
      <c r="D1182" s="232" t="s">
        <v>170</v>
      </c>
      <c r="E1182" s="41"/>
      <c r="F1182" s="233" t="s">
        <v>1209</v>
      </c>
      <c r="G1182" s="41"/>
      <c r="H1182" s="41"/>
      <c r="I1182" s="234"/>
      <c r="J1182" s="41"/>
      <c r="K1182" s="41"/>
      <c r="L1182" s="45"/>
      <c r="M1182" s="235"/>
      <c r="N1182" s="236"/>
      <c r="O1182" s="92"/>
      <c r="P1182" s="92"/>
      <c r="Q1182" s="92"/>
      <c r="R1182" s="92"/>
      <c r="S1182" s="92"/>
      <c r="T1182" s="93"/>
      <c r="U1182" s="39"/>
      <c r="V1182" s="39"/>
      <c r="W1182" s="39"/>
      <c r="X1182" s="39"/>
      <c r="Y1182" s="39"/>
      <c r="Z1182" s="39"/>
      <c r="AA1182" s="39"/>
      <c r="AB1182" s="39"/>
      <c r="AC1182" s="39"/>
      <c r="AD1182" s="39"/>
      <c r="AE1182" s="39"/>
      <c r="AT1182" s="18" t="s">
        <v>170</v>
      </c>
      <c r="AU1182" s="18" t="s">
        <v>83</v>
      </c>
    </row>
    <row r="1183" s="12" customFormat="1" ht="22.8" customHeight="1">
      <c r="A1183" s="12"/>
      <c r="B1183" s="203"/>
      <c r="C1183" s="204"/>
      <c r="D1183" s="205" t="s">
        <v>72</v>
      </c>
      <c r="E1183" s="217" t="s">
        <v>1210</v>
      </c>
      <c r="F1183" s="217" t="s">
        <v>1211</v>
      </c>
      <c r="G1183" s="204"/>
      <c r="H1183" s="204"/>
      <c r="I1183" s="207"/>
      <c r="J1183" s="218">
        <f>BK1183</f>
        <v>0</v>
      </c>
      <c r="K1183" s="204"/>
      <c r="L1183" s="209"/>
      <c r="M1183" s="210"/>
      <c r="N1183" s="211"/>
      <c r="O1183" s="211"/>
      <c r="P1183" s="212">
        <f>SUM(P1184:P1319)</f>
        <v>0</v>
      </c>
      <c r="Q1183" s="211"/>
      <c r="R1183" s="212">
        <f>SUM(R1184:R1319)</f>
        <v>44.820534726532003</v>
      </c>
      <c r="S1183" s="211"/>
      <c r="T1183" s="213">
        <f>SUM(T1184:T1319)</f>
        <v>2.746848</v>
      </c>
      <c r="U1183" s="12"/>
      <c r="V1183" s="12"/>
      <c r="W1183" s="12"/>
      <c r="X1183" s="12"/>
      <c r="Y1183" s="12"/>
      <c r="Z1183" s="12"/>
      <c r="AA1183" s="12"/>
      <c r="AB1183" s="12"/>
      <c r="AC1183" s="12"/>
      <c r="AD1183" s="12"/>
      <c r="AE1183" s="12"/>
      <c r="AR1183" s="214" t="s">
        <v>83</v>
      </c>
      <c r="AT1183" s="215" t="s">
        <v>72</v>
      </c>
      <c r="AU1183" s="215" t="s">
        <v>81</v>
      </c>
      <c r="AY1183" s="214" t="s">
        <v>160</v>
      </c>
      <c r="BK1183" s="216">
        <f>SUM(BK1184:BK1319)</f>
        <v>0</v>
      </c>
    </row>
    <row r="1184" s="2" customFormat="1" ht="24.15" customHeight="1">
      <c r="A1184" s="39"/>
      <c r="B1184" s="40"/>
      <c r="C1184" s="219" t="s">
        <v>1212</v>
      </c>
      <c r="D1184" s="219" t="s">
        <v>163</v>
      </c>
      <c r="E1184" s="220" t="s">
        <v>1213</v>
      </c>
      <c r="F1184" s="221" t="s">
        <v>1214</v>
      </c>
      <c r="G1184" s="222" t="s">
        <v>166</v>
      </c>
      <c r="H1184" s="223">
        <v>257.92000000000002</v>
      </c>
      <c r="I1184" s="224"/>
      <c r="J1184" s="225">
        <f>ROUND(I1184*H1184,2)</f>
        <v>0</v>
      </c>
      <c r="K1184" s="221" t="s">
        <v>167</v>
      </c>
      <c r="L1184" s="45"/>
      <c r="M1184" s="226" t="s">
        <v>1</v>
      </c>
      <c r="N1184" s="227" t="s">
        <v>38</v>
      </c>
      <c r="O1184" s="92"/>
      <c r="P1184" s="228">
        <f>O1184*H1184</f>
        <v>0</v>
      </c>
      <c r="Q1184" s="228">
        <v>0</v>
      </c>
      <c r="R1184" s="228">
        <f>Q1184*H1184</f>
        <v>0</v>
      </c>
      <c r="S1184" s="228">
        <v>0.01065</v>
      </c>
      <c r="T1184" s="229">
        <f>S1184*H1184</f>
        <v>2.746848</v>
      </c>
      <c r="U1184" s="39"/>
      <c r="V1184" s="39"/>
      <c r="W1184" s="39"/>
      <c r="X1184" s="39"/>
      <c r="Y1184" s="39"/>
      <c r="Z1184" s="39"/>
      <c r="AA1184" s="39"/>
      <c r="AB1184" s="39"/>
      <c r="AC1184" s="39"/>
      <c r="AD1184" s="39"/>
      <c r="AE1184" s="39"/>
      <c r="AR1184" s="230" t="s">
        <v>251</v>
      </c>
      <c r="AT1184" s="230" t="s">
        <v>163</v>
      </c>
      <c r="AU1184" s="230" t="s">
        <v>83</v>
      </c>
      <c r="AY1184" s="18" t="s">
        <v>160</v>
      </c>
      <c r="BE1184" s="231">
        <f>IF(N1184="základní",J1184,0)</f>
        <v>0</v>
      </c>
      <c r="BF1184" s="231">
        <f>IF(N1184="snížená",J1184,0)</f>
        <v>0</v>
      </c>
      <c r="BG1184" s="231">
        <f>IF(N1184="zákl. přenesená",J1184,0)</f>
        <v>0</v>
      </c>
      <c r="BH1184" s="231">
        <f>IF(N1184="sníž. přenesená",J1184,0)</f>
        <v>0</v>
      </c>
      <c r="BI1184" s="231">
        <f>IF(N1184="nulová",J1184,0)</f>
        <v>0</v>
      </c>
      <c r="BJ1184" s="18" t="s">
        <v>81</v>
      </c>
      <c r="BK1184" s="231">
        <f>ROUND(I1184*H1184,2)</f>
        <v>0</v>
      </c>
      <c r="BL1184" s="18" t="s">
        <v>251</v>
      </c>
      <c r="BM1184" s="230" t="s">
        <v>1215</v>
      </c>
    </row>
    <row r="1185" s="2" customFormat="1">
      <c r="A1185" s="39"/>
      <c r="B1185" s="40"/>
      <c r="C1185" s="41"/>
      <c r="D1185" s="232" t="s">
        <v>170</v>
      </c>
      <c r="E1185" s="41"/>
      <c r="F1185" s="233" t="s">
        <v>1216</v>
      </c>
      <c r="G1185" s="41"/>
      <c r="H1185" s="41"/>
      <c r="I1185" s="234"/>
      <c r="J1185" s="41"/>
      <c r="K1185" s="41"/>
      <c r="L1185" s="45"/>
      <c r="M1185" s="235"/>
      <c r="N1185" s="236"/>
      <c r="O1185" s="92"/>
      <c r="P1185" s="92"/>
      <c r="Q1185" s="92"/>
      <c r="R1185" s="92"/>
      <c r="S1185" s="92"/>
      <c r="T1185" s="93"/>
      <c r="U1185" s="39"/>
      <c r="V1185" s="39"/>
      <c r="W1185" s="39"/>
      <c r="X1185" s="39"/>
      <c r="Y1185" s="39"/>
      <c r="Z1185" s="39"/>
      <c r="AA1185" s="39"/>
      <c r="AB1185" s="39"/>
      <c r="AC1185" s="39"/>
      <c r="AD1185" s="39"/>
      <c r="AE1185" s="39"/>
      <c r="AT1185" s="18" t="s">
        <v>170</v>
      </c>
      <c r="AU1185" s="18" t="s">
        <v>83</v>
      </c>
    </row>
    <row r="1186" s="13" customFormat="1">
      <c r="A1186" s="13"/>
      <c r="B1186" s="237"/>
      <c r="C1186" s="238"/>
      <c r="D1186" s="232" t="s">
        <v>172</v>
      </c>
      <c r="E1186" s="239" t="s">
        <v>1</v>
      </c>
      <c r="F1186" s="240" t="s">
        <v>1217</v>
      </c>
      <c r="G1186" s="238"/>
      <c r="H1186" s="239" t="s">
        <v>1</v>
      </c>
      <c r="I1186" s="241"/>
      <c r="J1186" s="238"/>
      <c r="K1186" s="238"/>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172</v>
      </c>
      <c r="AU1186" s="246" t="s">
        <v>83</v>
      </c>
      <c r="AV1186" s="13" t="s">
        <v>81</v>
      </c>
      <c r="AW1186" s="13" t="s">
        <v>30</v>
      </c>
      <c r="AX1186" s="13" t="s">
        <v>73</v>
      </c>
      <c r="AY1186" s="246" t="s">
        <v>160</v>
      </c>
    </row>
    <row r="1187" s="13" customFormat="1">
      <c r="A1187" s="13"/>
      <c r="B1187" s="237"/>
      <c r="C1187" s="238"/>
      <c r="D1187" s="232" t="s">
        <v>172</v>
      </c>
      <c r="E1187" s="239" t="s">
        <v>1</v>
      </c>
      <c r="F1187" s="240" t="s">
        <v>1218</v>
      </c>
      <c r="G1187" s="238"/>
      <c r="H1187" s="239" t="s">
        <v>1</v>
      </c>
      <c r="I1187" s="241"/>
      <c r="J1187" s="238"/>
      <c r="K1187" s="238"/>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172</v>
      </c>
      <c r="AU1187" s="246" t="s">
        <v>83</v>
      </c>
      <c r="AV1187" s="13" t="s">
        <v>81</v>
      </c>
      <c r="AW1187" s="13" t="s">
        <v>30</v>
      </c>
      <c r="AX1187" s="13" t="s">
        <v>73</v>
      </c>
      <c r="AY1187" s="246" t="s">
        <v>160</v>
      </c>
    </row>
    <row r="1188" s="14" customFormat="1">
      <c r="A1188" s="14"/>
      <c r="B1188" s="247"/>
      <c r="C1188" s="248"/>
      <c r="D1188" s="232" t="s">
        <v>172</v>
      </c>
      <c r="E1188" s="249" t="s">
        <v>1</v>
      </c>
      <c r="F1188" s="250" t="s">
        <v>1219</v>
      </c>
      <c r="G1188" s="248"/>
      <c r="H1188" s="251">
        <v>15.4</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172</v>
      </c>
      <c r="AU1188" s="257" t="s">
        <v>83</v>
      </c>
      <c r="AV1188" s="14" t="s">
        <v>83</v>
      </c>
      <c r="AW1188" s="14" t="s">
        <v>30</v>
      </c>
      <c r="AX1188" s="14" t="s">
        <v>73</v>
      </c>
      <c r="AY1188" s="257" t="s">
        <v>160</v>
      </c>
    </row>
    <row r="1189" s="13" customFormat="1">
      <c r="A1189" s="13"/>
      <c r="B1189" s="237"/>
      <c r="C1189" s="238"/>
      <c r="D1189" s="232" t="s">
        <v>172</v>
      </c>
      <c r="E1189" s="239" t="s">
        <v>1</v>
      </c>
      <c r="F1189" s="240" t="s">
        <v>1220</v>
      </c>
      <c r="G1189" s="238"/>
      <c r="H1189" s="239" t="s">
        <v>1</v>
      </c>
      <c r="I1189" s="241"/>
      <c r="J1189" s="238"/>
      <c r="K1189" s="238"/>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172</v>
      </c>
      <c r="AU1189" s="246" t="s">
        <v>83</v>
      </c>
      <c r="AV1189" s="13" t="s">
        <v>81</v>
      </c>
      <c r="AW1189" s="13" t="s">
        <v>30</v>
      </c>
      <c r="AX1189" s="13" t="s">
        <v>73</v>
      </c>
      <c r="AY1189" s="246" t="s">
        <v>160</v>
      </c>
    </row>
    <row r="1190" s="14" customFormat="1">
      <c r="A1190" s="14"/>
      <c r="B1190" s="247"/>
      <c r="C1190" s="248"/>
      <c r="D1190" s="232" t="s">
        <v>172</v>
      </c>
      <c r="E1190" s="249" t="s">
        <v>1</v>
      </c>
      <c r="F1190" s="250" t="s">
        <v>1221</v>
      </c>
      <c r="G1190" s="248"/>
      <c r="H1190" s="251">
        <v>12.4</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172</v>
      </c>
      <c r="AU1190" s="257" t="s">
        <v>83</v>
      </c>
      <c r="AV1190" s="14" t="s">
        <v>83</v>
      </c>
      <c r="AW1190" s="14" t="s">
        <v>30</v>
      </c>
      <c r="AX1190" s="14" t="s">
        <v>73</v>
      </c>
      <c r="AY1190" s="257" t="s">
        <v>160</v>
      </c>
    </row>
    <row r="1191" s="15" customFormat="1">
      <c r="A1191" s="15"/>
      <c r="B1191" s="258"/>
      <c r="C1191" s="259"/>
      <c r="D1191" s="232" t="s">
        <v>172</v>
      </c>
      <c r="E1191" s="260" t="s">
        <v>1</v>
      </c>
      <c r="F1191" s="261" t="s">
        <v>177</v>
      </c>
      <c r="G1191" s="259"/>
      <c r="H1191" s="262">
        <v>27.800000000000001</v>
      </c>
      <c r="I1191" s="263"/>
      <c r="J1191" s="259"/>
      <c r="K1191" s="259"/>
      <c r="L1191" s="264"/>
      <c r="M1191" s="265"/>
      <c r="N1191" s="266"/>
      <c r="O1191" s="266"/>
      <c r="P1191" s="266"/>
      <c r="Q1191" s="266"/>
      <c r="R1191" s="266"/>
      <c r="S1191" s="266"/>
      <c r="T1191" s="267"/>
      <c r="U1191" s="15"/>
      <c r="V1191" s="15"/>
      <c r="W1191" s="15"/>
      <c r="X1191" s="15"/>
      <c r="Y1191" s="15"/>
      <c r="Z1191" s="15"/>
      <c r="AA1191" s="15"/>
      <c r="AB1191" s="15"/>
      <c r="AC1191" s="15"/>
      <c r="AD1191" s="15"/>
      <c r="AE1191" s="15"/>
      <c r="AT1191" s="268" t="s">
        <v>172</v>
      </c>
      <c r="AU1191" s="268" t="s">
        <v>83</v>
      </c>
      <c r="AV1191" s="15" t="s">
        <v>161</v>
      </c>
      <c r="AW1191" s="15" t="s">
        <v>30</v>
      </c>
      <c r="AX1191" s="15" t="s">
        <v>73</v>
      </c>
      <c r="AY1191" s="268" t="s">
        <v>160</v>
      </c>
    </row>
    <row r="1192" s="13" customFormat="1">
      <c r="A1192" s="13"/>
      <c r="B1192" s="237"/>
      <c r="C1192" s="238"/>
      <c r="D1192" s="232" t="s">
        <v>172</v>
      </c>
      <c r="E1192" s="239" t="s">
        <v>1</v>
      </c>
      <c r="F1192" s="240" t="s">
        <v>173</v>
      </c>
      <c r="G1192" s="238"/>
      <c r="H1192" s="239" t="s">
        <v>1</v>
      </c>
      <c r="I1192" s="241"/>
      <c r="J1192" s="238"/>
      <c r="K1192" s="238"/>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172</v>
      </c>
      <c r="AU1192" s="246" t="s">
        <v>83</v>
      </c>
      <c r="AV1192" s="13" t="s">
        <v>81</v>
      </c>
      <c r="AW1192" s="13" t="s">
        <v>30</v>
      </c>
      <c r="AX1192" s="13" t="s">
        <v>73</v>
      </c>
      <c r="AY1192" s="246" t="s">
        <v>160</v>
      </c>
    </row>
    <row r="1193" s="13" customFormat="1">
      <c r="A1193" s="13"/>
      <c r="B1193" s="237"/>
      <c r="C1193" s="238"/>
      <c r="D1193" s="232" t="s">
        <v>172</v>
      </c>
      <c r="E1193" s="239" t="s">
        <v>1</v>
      </c>
      <c r="F1193" s="240" t="s">
        <v>431</v>
      </c>
      <c r="G1193" s="238"/>
      <c r="H1193" s="239" t="s">
        <v>1</v>
      </c>
      <c r="I1193" s="241"/>
      <c r="J1193" s="238"/>
      <c r="K1193" s="238"/>
      <c r="L1193" s="242"/>
      <c r="M1193" s="243"/>
      <c r="N1193" s="244"/>
      <c r="O1193" s="244"/>
      <c r="P1193" s="244"/>
      <c r="Q1193" s="244"/>
      <c r="R1193" s="244"/>
      <c r="S1193" s="244"/>
      <c r="T1193" s="245"/>
      <c r="U1193" s="13"/>
      <c r="V1193" s="13"/>
      <c r="W1193" s="13"/>
      <c r="X1193" s="13"/>
      <c r="Y1193" s="13"/>
      <c r="Z1193" s="13"/>
      <c r="AA1193" s="13"/>
      <c r="AB1193" s="13"/>
      <c r="AC1193" s="13"/>
      <c r="AD1193" s="13"/>
      <c r="AE1193" s="13"/>
      <c r="AT1193" s="246" t="s">
        <v>172</v>
      </c>
      <c r="AU1193" s="246" t="s">
        <v>83</v>
      </c>
      <c r="AV1193" s="13" t="s">
        <v>81</v>
      </c>
      <c r="AW1193" s="13" t="s">
        <v>30</v>
      </c>
      <c r="AX1193" s="13" t="s">
        <v>73</v>
      </c>
      <c r="AY1193" s="246" t="s">
        <v>160</v>
      </c>
    </row>
    <row r="1194" s="14" customFormat="1">
      <c r="A1194" s="14"/>
      <c r="B1194" s="247"/>
      <c r="C1194" s="248"/>
      <c r="D1194" s="232" t="s">
        <v>172</v>
      </c>
      <c r="E1194" s="249" t="s">
        <v>1</v>
      </c>
      <c r="F1194" s="250" t="s">
        <v>1222</v>
      </c>
      <c r="G1194" s="248"/>
      <c r="H1194" s="251">
        <v>28.739999999999998</v>
      </c>
      <c r="I1194" s="252"/>
      <c r="J1194" s="248"/>
      <c r="K1194" s="248"/>
      <c r="L1194" s="253"/>
      <c r="M1194" s="254"/>
      <c r="N1194" s="255"/>
      <c r="O1194" s="255"/>
      <c r="P1194" s="255"/>
      <c r="Q1194" s="255"/>
      <c r="R1194" s="255"/>
      <c r="S1194" s="255"/>
      <c r="T1194" s="256"/>
      <c r="U1194" s="14"/>
      <c r="V1194" s="14"/>
      <c r="W1194" s="14"/>
      <c r="X1194" s="14"/>
      <c r="Y1194" s="14"/>
      <c r="Z1194" s="14"/>
      <c r="AA1194" s="14"/>
      <c r="AB1194" s="14"/>
      <c r="AC1194" s="14"/>
      <c r="AD1194" s="14"/>
      <c r="AE1194" s="14"/>
      <c r="AT1194" s="257" t="s">
        <v>172</v>
      </c>
      <c r="AU1194" s="257" t="s">
        <v>83</v>
      </c>
      <c r="AV1194" s="14" t="s">
        <v>83</v>
      </c>
      <c r="AW1194" s="14" t="s">
        <v>30</v>
      </c>
      <c r="AX1194" s="14" t="s">
        <v>73</v>
      </c>
      <c r="AY1194" s="257" t="s">
        <v>160</v>
      </c>
    </row>
    <row r="1195" s="13" customFormat="1">
      <c r="A1195" s="13"/>
      <c r="B1195" s="237"/>
      <c r="C1195" s="238"/>
      <c r="D1195" s="232" t="s">
        <v>172</v>
      </c>
      <c r="E1195" s="239" t="s">
        <v>1</v>
      </c>
      <c r="F1195" s="240" t="s">
        <v>755</v>
      </c>
      <c r="G1195" s="238"/>
      <c r="H1195" s="239" t="s">
        <v>1</v>
      </c>
      <c r="I1195" s="241"/>
      <c r="J1195" s="238"/>
      <c r="K1195" s="238"/>
      <c r="L1195" s="242"/>
      <c r="M1195" s="243"/>
      <c r="N1195" s="244"/>
      <c r="O1195" s="244"/>
      <c r="P1195" s="244"/>
      <c r="Q1195" s="244"/>
      <c r="R1195" s="244"/>
      <c r="S1195" s="244"/>
      <c r="T1195" s="245"/>
      <c r="U1195" s="13"/>
      <c r="V1195" s="13"/>
      <c r="W1195" s="13"/>
      <c r="X1195" s="13"/>
      <c r="Y1195" s="13"/>
      <c r="Z1195" s="13"/>
      <c r="AA1195" s="13"/>
      <c r="AB1195" s="13"/>
      <c r="AC1195" s="13"/>
      <c r="AD1195" s="13"/>
      <c r="AE1195" s="13"/>
      <c r="AT1195" s="246" t="s">
        <v>172</v>
      </c>
      <c r="AU1195" s="246" t="s">
        <v>83</v>
      </c>
      <c r="AV1195" s="13" t="s">
        <v>81</v>
      </c>
      <c r="AW1195" s="13" t="s">
        <v>30</v>
      </c>
      <c r="AX1195" s="13" t="s">
        <v>73</v>
      </c>
      <c r="AY1195" s="246" t="s">
        <v>160</v>
      </c>
    </row>
    <row r="1196" s="14" customFormat="1">
      <c r="A1196" s="14"/>
      <c r="B1196" s="247"/>
      <c r="C1196" s="248"/>
      <c r="D1196" s="232" t="s">
        <v>172</v>
      </c>
      <c r="E1196" s="249" t="s">
        <v>1</v>
      </c>
      <c r="F1196" s="250" t="s">
        <v>1223</v>
      </c>
      <c r="G1196" s="248"/>
      <c r="H1196" s="251">
        <v>84.5</v>
      </c>
      <c r="I1196" s="252"/>
      <c r="J1196" s="248"/>
      <c r="K1196" s="248"/>
      <c r="L1196" s="253"/>
      <c r="M1196" s="254"/>
      <c r="N1196" s="255"/>
      <c r="O1196" s="255"/>
      <c r="P1196" s="255"/>
      <c r="Q1196" s="255"/>
      <c r="R1196" s="255"/>
      <c r="S1196" s="255"/>
      <c r="T1196" s="256"/>
      <c r="U1196" s="14"/>
      <c r="V1196" s="14"/>
      <c r="W1196" s="14"/>
      <c r="X1196" s="14"/>
      <c r="Y1196" s="14"/>
      <c r="Z1196" s="14"/>
      <c r="AA1196" s="14"/>
      <c r="AB1196" s="14"/>
      <c r="AC1196" s="14"/>
      <c r="AD1196" s="14"/>
      <c r="AE1196" s="14"/>
      <c r="AT1196" s="257" t="s">
        <v>172</v>
      </c>
      <c r="AU1196" s="257" t="s">
        <v>83</v>
      </c>
      <c r="AV1196" s="14" t="s">
        <v>83</v>
      </c>
      <c r="AW1196" s="14" t="s">
        <v>30</v>
      </c>
      <c r="AX1196" s="14" t="s">
        <v>73</v>
      </c>
      <c r="AY1196" s="257" t="s">
        <v>160</v>
      </c>
    </row>
    <row r="1197" s="13" customFormat="1">
      <c r="A1197" s="13"/>
      <c r="B1197" s="237"/>
      <c r="C1197" s="238"/>
      <c r="D1197" s="232" t="s">
        <v>172</v>
      </c>
      <c r="E1197" s="239" t="s">
        <v>1</v>
      </c>
      <c r="F1197" s="240" t="s">
        <v>560</v>
      </c>
      <c r="G1197" s="238"/>
      <c r="H1197" s="239" t="s">
        <v>1</v>
      </c>
      <c r="I1197" s="241"/>
      <c r="J1197" s="238"/>
      <c r="K1197" s="238"/>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172</v>
      </c>
      <c r="AU1197" s="246" t="s">
        <v>83</v>
      </c>
      <c r="AV1197" s="13" t="s">
        <v>81</v>
      </c>
      <c r="AW1197" s="13" t="s">
        <v>30</v>
      </c>
      <c r="AX1197" s="13" t="s">
        <v>73</v>
      </c>
      <c r="AY1197" s="246" t="s">
        <v>160</v>
      </c>
    </row>
    <row r="1198" s="14" customFormat="1">
      <c r="A1198" s="14"/>
      <c r="B1198" s="247"/>
      <c r="C1198" s="248"/>
      <c r="D1198" s="232" t="s">
        <v>172</v>
      </c>
      <c r="E1198" s="249" t="s">
        <v>1</v>
      </c>
      <c r="F1198" s="250" t="s">
        <v>1224</v>
      </c>
      <c r="G1198" s="248"/>
      <c r="H1198" s="251">
        <v>43.280000000000001</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172</v>
      </c>
      <c r="AU1198" s="257" t="s">
        <v>83</v>
      </c>
      <c r="AV1198" s="14" t="s">
        <v>83</v>
      </c>
      <c r="AW1198" s="14" t="s">
        <v>30</v>
      </c>
      <c r="AX1198" s="14" t="s">
        <v>73</v>
      </c>
      <c r="AY1198" s="257" t="s">
        <v>160</v>
      </c>
    </row>
    <row r="1199" s="13" customFormat="1">
      <c r="A1199" s="13"/>
      <c r="B1199" s="237"/>
      <c r="C1199" s="238"/>
      <c r="D1199" s="232" t="s">
        <v>172</v>
      </c>
      <c r="E1199" s="239" t="s">
        <v>1</v>
      </c>
      <c r="F1199" s="240" t="s">
        <v>623</v>
      </c>
      <c r="G1199" s="238"/>
      <c r="H1199" s="239" t="s">
        <v>1</v>
      </c>
      <c r="I1199" s="241"/>
      <c r="J1199" s="238"/>
      <c r="K1199" s="238"/>
      <c r="L1199" s="242"/>
      <c r="M1199" s="243"/>
      <c r="N1199" s="244"/>
      <c r="O1199" s="244"/>
      <c r="P1199" s="244"/>
      <c r="Q1199" s="244"/>
      <c r="R1199" s="244"/>
      <c r="S1199" s="244"/>
      <c r="T1199" s="245"/>
      <c r="U1199" s="13"/>
      <c r="V1199" s="13"/>
      <c r="W1199" s="13"/>
      <c r="X1199" s="13"/>
      <c r="Y1199" s="13"/>
      <c r="Z1199" s="13"/>
      <c r="AA1199" s="13"/>
      <c r="AB1199" s="13"/>
      <c r="AC1199" s="13"/>
      <c r="AD1199" s="13"/>
      <c r="AE1199" s="13"/>
      <c r="AT1199" s="246" t="s">
        <v>172</v>
      </c>
      <c r="AU1199" s="246" t="s">
        <v>83</v>
      </c>
      <c r="AV1199" s="13" t="s">
        <v>81</v>
      </c>
      <c r="AW1199" s="13" t="s">
        <v>30</v>
      </c>
      <c r="AX1199" s="13" t="s">
        <v>73</v>
      </c>
      <c r="AY1199" s="246" t="s">
        <v>160</v>
      </c>
    </row>
    <row r="1200" s="14" customFormat="1">
      <c r="A1200" s="14"/>
      <c r="B1200" s="247"/>
      <c r="C1200" s="248"/>
      <c r="D1200" s="232" t="s">
        <v>172</v>
      </c>
      <c r="E1200" s="249" t="s">
        <v>1</v>
      </c>
      <c r="F1200" s="250" t="s">
        <v>624</v>
      </c>
      <c r="G1200" s="248"/>
      <c r="H1200" s="251">
        <v>2.2400000000000002</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172</v>
      </c>
      <c r="AU1200" s="257" t="s">
        <v>83</v>
      </c>
      <c r="AV1200" s="14" t="s">
        <v>83</v>
      </c>
      <c r="AW1200" s="14" t="s">
        <v>30</v>
      </c>
      <c r="AX1200" s="14" t="s">
        <v>73</v>
      </c>
      <c r="AY1200" s="257" t="s">
        <v>160</v>
      </c>
    </row>
    <row r="1201" s="13" customFormat="1">
      <c r="A1201" s="13"/>
      <c r="B1201" s="237"/>
      <c r="C1201" s="238"/>
      <c r="D1201" s="232" t="s">
        <v>172</v>
      </c>
      <c r="E1201" s="239" t="s">
        <v>1</v>
      </c>
      <c r="F1201" s="240" t="s">
        <v>625</v>
      </c>
      <c r="G1201" s="238"/>
      <c r="H1201" s="239" t="s">
        <v>1</v>
      </c>
      <c r="I1201" s="241"/>
      <c r="J1201" s="238"/>
      <c r="K1201" s="238"/>
      <c r="L1201" s="242"/>
      <c r="M1201" s="243"/>
      <c r="N1201" s="244"/>
      <c r="O1201" s="244"/>
      <c r="P1201" s="244"/>
      <c r="Q1201" s="244"/>
      <c r="R1201" s="244"/>
      <c r="S1201" s="244"/>
      <c r="T1201" s="245"/>
      <c r="U1201" s="13"/>
      <c r="V1201" s="13"/>
      <c r="W1201" s="13"/>
      <c r="X1201" s="13"/>
      <c r="Y1201" s="13"/>
      <c r="Z1201" s="13"/>
      <c r="AA1201" s="13"/>
      <c r="AB1201" s="13"/>
      <c r="AC1201" s="13"/>
      <c r="AD1201" s="13"/>
      <c r="AE1201" s="13"/>
      <c r="AT1201" s="246" t="s">
        <v>172</v>
      </c>
      <c r="AU1201" s="246" t="s">
        <v>83</v>
      </c>
      <c r="AV1201" s="13" t="s">
        <v>81</v>
      </c>
      <c r="AW1201" s="13" t="s">
        <v>30</v>
      </c>
      <c r="AX1201" s="13" t="s">
        <v>73</v>
      </c>
      <c r="AY1201" s="246" t="s">
        <v>160</v>
      </c>
    </row>
    <row r="1202" s="14" customFormat="1">
      <c r="A1202" s="14"/>
      <c r="B1202" s="247"/>
      <c r="C1202" s="248"/>
      <c r="D1202" s="232" t="s">
        <v>172</v>
      </c>
      <c r="E1202" s="249" t="s">
        <v>1</v>
      </c>
      <c r="F1202" s="250" t="s">
        <v>626</v>
      </c>
      <c r="G1202" s="248"/>
      <c r="H1202" s="251">
        <v>1.98</v>
      </c>
      <c r="I1202" s="252"/>
      <c r="J1202" s="248"/>
      <c r="K1202" s="248"/>
      <c r="L1202" s="253"/>
      <c r="M1202" s="254"/>
      <c r="N1202" s="255"/>
      <c r="O1202" s="255"/>
      <c r="P1202" s="255"/>
      <c r="Q1202" s="255"/>
      <c r="R1202" s="255"/>
      <c r="S1202" s="255"/>
      <c r="T1202" s="256"/>
      <c r="U1202" s="14"/>
      <c r="V1202" s="14"/>
      <c r="W1202" s="14"/>
      <c r="X1202" s="14"/>
      <c r="Y1202" s="14"/>
      <c r="Z1202" s="14"/>
      <c r="AA1202" s="14"/>
      <c r="AB1202" s="14"/>
      <c r="AC1202" s="14"/>
      <c r="AD1202" s="14"/>
      <c r="AE1202" s="14"/>
      <c r="AT1202" s="257" t="s">
        <v>172</v>
      </c>
      <c r="AU1202" s="257" t="s">
        <v>83</v>
      </c>
      <c r="AV1202" s="14" t="s">
        <v>83</v>
      </c>
      <c r="AW1202" s="14" t="s">
        <v>30</v>
      </c>
      <c r="AX1202" s="14" t="s">
        <v>73</v>
      </c>
      <c r="AY1202" s="257" t="s">
        <v>160</v>
      </c>
    </row>
    <row r="1203" s="13" customFormat="1">
      <c r="A1203" s="13"/>
      <c r="B1203" s="237"/>
      <c r="C1203" s="238"/>
      <c r="D1203" s="232" t="s">
        <v>172</v>
      </c>
      <c r="E1203" s="239" t="s">
        <v>1</v>
      </c>
      <c r="F1203" s="240" t="s">
        <v>627</v>
      </c>
      <c r="G1203" s="238"/>
      <c r="H1203" s="239" t="s">
        <v>1</v>
      </c>
      <c r="I1203" s="241"/>
      <c r="J1203" s="238"/>
      <c r="K1203" s="238"/>
      <c r="L1203" s="242"/>
      <c r="M1203" s="243"/>
      <c r="N1203" s="244"/>
      <c r="O1203" s="244"/>
      <c r="P1203" s="244"/>
      <c r="Q1203" s="244"/>
      <c r="R1203" s="244"/>
      <c r="S1203" s="244"/>
      <c r="T1203" s="245"/>
      <c r="U1203" s="13"/>
      <c r="V1203" s="13"/>
      <c r="W1203" s="13"/>
      <c r="X1203" s="13"/>
      <c r="Y1203" s="13"/>
      <c r="Z1203" s="13"/>
      <c r="AA1203" s="13"/>
      <c r="AB1203" s="13"/>
      <c r="AC1203" s="13"/>
      <c r="AD1203" s="13"/>
      <c r="AE1203" s="13"/>
      <c r="AT1203" s="246" t="s">
        <v>172</v>
      </c>
      <c r="AU1203" s="246" t="s">
        <v>83</v>
      </c>
      <c r="AV1203" s="13" t="s">
        <v>81</v>
      </c>
      <c r="AW1203" s="13" t="s">
        <v>30</v>
      </c>
      <c r="AX1203" s="13" t="s">
        <v>73</v>
      </c>
      <c r="AY1203" s="246" t="s">
        <v>160</v>
      </c>
    </row>
    <row r="1204" s="14" customFormat="1">
      <c r="A1204" s="14"/>
      <c r="B1204" s="247"/>
      <c r="C1204" s="248"/>
      <c r="D1204" s="232" t="s">
        <v>172</v>
      </c>
      <c r="E1204" s="249" t="s">
        <v>1</v>
      </c>
      <c r="F1204" s="250" t="s">
        <v>628</v>
      </c>
      <c r="G1204" s="248"/>
      <c r="H1204" s="251">
        <v>1.1699999999999999</v>
      </c>
      <c r="I1204" s="252"/>
      <c r="J1204" s="248"/>
      <c r="K1204" s="248"/>
      <c r="L1204" s="253"/>
      <c r="M1204" s="254"/>
      <c r="N1204" s="255"/>
      <c r="O1204" s="255"/>
      <c r="P1204" s="255"/>
      <c r="Q1204" s="255"/>
      <c r="R1204" s="255"/>
      <c r="S1204" s="255"/>
      <c r="T1204" s="256"/>
      <c r="U1204" s="14"/>
      <c r="V1204" s="14"/>
      <c r="W1204" s="14"/>
      <c r="X1204" s="14"/>
      <c r="Y1204" s="14"/>
      <c r="Z1204" s="14"/>
      <c r="AA1204" s="14"/>
      <c r="AB1204" s="14"/>
      <c r="AC1204" s="14"/>
      <c r="AD1204" s="14"/>
      <c r="AE1204" s="14"/>
      <c r="AT1204" s="257" t="s">
        <v>172</v>
      </c>
      <c r="AU1204" s="257" t="s">
        <v>83</v>
      </c>
      <c r="AV1204" s="14" t="s">
        <v>83</v>
      </c>
      <c r="AW1204" s="14" t="s">
        <v>30</v>
      </c>
      <c r="AX1204" s="14" t="s">
        <v>73</v>
      </c>
      <c r="AY1204" s="257" t="s">
        <v>160</v>
      </c>
    </row>
    <row r="1205" s="13" customFormat="1">
      <c r="A1205" s="13"/>
      <c r="B1205" s="237"/>
      <c r="C1205" s="238"/>
      <c r="D1205" s="232" t="s">
        <v>172</v>
      </c>
      <c r="E1205" s="239" t="s">
        <v>1</v>
      </c>
      <c r="F1205" s="240" t="s">
        <v>629</v>
      </c>
      <c r="G1205" s="238"/>
      <c r="H1205" s="239" t="s">
        <v>1</v>
      </c>
      <c r="I1205" s="241"/>
      <c r="J1205" s="238"/>
      <c r="K1205" s="238"/>
      <c r="L1205" s="242"/>
      <c r="M1205" s="243"/>
      <c r="N1205" s="244"/>
      <c r="O1205" s="244"/>
      <c r="P1205" s="244"/>
      <c r="Q1205" s="244"/>
      <c r="R1205" s="244"/>
      <c r="S1205" s="244"/>
      <c r="T1205" s="245"/>
      <c r="U1205" s="13"/>
      <c r="V1205" s="13"/>
      <c r="W1205" s="13"/>
      <c r="X1205" s="13"/>
      <c r="Y1205" s="13"/>
      <c r="Z1205" s="13"/>
      <c r="AA1205" s="13"/>
      <c r="AB1205" s="13"/>
      <c r="AC1205" s="13"/>
      <c r="AD1205" s="13"/>
      <c r="AE1205" s="13"/>
      <c r="AT1205" s="246" t="s">
        <v>172</v>
      </c>
      <c r="AU1205" s="246" t="s">
        <v>83</v>
      </c>
      <c r="AV1205" s="13" t="s">
        <v>81</v>
      </c>
      <c r="AW1205" s="13" t="s">
        <v>30</v>
      </c>
      <c r="AX1205" s="13" t="s">
        <v>73</v>
      </c>
      <c r="AY1205" s="246" t="s">
        <v>160</v>
      </c>
    </row>
    <row r="1206" s="14" customFormat="1">
      <c r="A1206" s="14"/>
      <c r="B1206" s="247"/>
      <c r="C1206" s="248"/>
      <c r="D1206" s="232" t="s">
        <v>172</v>
      </c>
      <c r="E1206" s="249" t="s">
        <v>1</v>
      </c>
      <c r="F1206" s="250" t="s">
        <v>626</v>
      </c>
      <c r="G1206" s="248"/>
      <c r="H1206" s="251">
        <v>1.98</v>
      </c>
      <c r="I1206" s="252"/>
      <c r="J1206" s="248"/>
      <c r="K1206" s="248"/>
      <c r="L1206" s="253"/>
      <c r="M1206" s="254"/>
      <c r="N1206" s="255"/>
      <c r="O1206" s="255"/>
      <c r="P1206" s="255"/>
      <c r="Q1206" s="255"/>
      <c r="R1206" s="255"/>
      <c r="S1206" s="255"/>
      <c r="T1206" s="256"/>
      <c r="U1206" s="14"/>
      <c r="V1206" s="14"/>
      <c r="W1206" s="14"/>
      <c r="X1206" s="14"/>
      <c r="Y1206" s="14"/>
      <c r="Z1206" s="14"/>
      <c r="AA1206" s="14"/>
      <c r="AB1206" s="14"/>
      <c r="AC1206" s="14"/>
      <c r="AD1206" s="14"/>
      <c r="AE1206" s="14"/>
      <c r="AT1206" s="257" t="s">
        <v>172</v>
      </c>
      <c r="AU1206" s="257" t="s">
        <v>83</v>
      </c>
      <c r="AV1206" s="14" t="s">
        <v>83</v>
      </c>
      <c r="AW1206" s="14" t="s">
        <v>30</v>
      </c>
      <c r="AX1206" s="14" t="s">
        <v>73</v>
      </c>
      <c r="AY1206" s="257" t="s">
        <v>160</v>
      </c>
    </row>
    <row r="1207" s="13" customFormat="1">
      <c r="A1207" s="13"/>
      <c r="B1207" s="237"/>
      <c r="C1207" s="238"/>
      <c r="D1207" s="232" t="s">
        <v>172</v>
      </c>
      <c r="E1207" s="239" t="s">
        <v>1</v>
      </c>
      <c r="F1207" s="240" t="s">
        <v>630</v>
      </c>
      <c r="G1207" s="238"/>
      <c r="H1207" s="239" t="s">
        <v>1</v>
      </c>
      <c r="I1207" s="241"/>
      <c r="J1207" s="238"/>
      <c r="K1207" s="238"/>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172</v>
      </c>
      <c r="AU1207" s="246" t="s">
        <v>83</v>
      </c>
      <c r="AV1207" s="13" t="s">
        <v>81</v>
      </c>
      <c r="AW1207" s="13" t="s">
        <v>30</v>
      </c>
      <c r="AX1207" s="13" t="s">
        <v>73</v>
      </c>
      <c r="AY1207" s="246" t="s">
        <v>160</v>
      </c>
    </row>
    <row r="1208" s="14" customFormat="1">
      <c r="A1208" s="14"/>
      <c r="B1208" s="247"/>
      <c r="C1208" s="248"/>
      <c r="D1208" s="232" t="s">
        <v>172</v>
      </c>
      <c r="E1208" s="249" t="s">
        <v>1</v>
      </c>
      <c r="F1208" s="250" t="s">
        <v>628</v>
      </c>
      <c r="G1208" s="248"/>
      <c r="H1208" s="251">
        <v>1.1699999999999999</v>
      </c>
      <c r="I1208" s="252"/>
      <c r="J1208" s="248"/>
      <c r="K1208" s="248"/>
      <c r="L1208" s="253"/>
      <c r="M1208" s="254"/>
      <c r="N1208" s="255"/>
      <c r="O1208" s="255"/>
      <c r="P1208" s="255"/>
      <c r="Q1208" s="255"/>
      <c r="R1208" s="255"/>
      <c r="S1208" s="255"/>
      <c r="T1208" s="256"/>
      <c r="U1208" s="14"/>
      <c r="V1208" s="14"/>
      <c r="W1208" s="14"/>
      <c r="X1208" s="14"/>
      <c r="Y1208" s="14"/>
      <c r="Z1208" s="14"/>
      <c r="AA1208" s="14"/>
      <c r="AB1208" s="14"/>
      <c r="AC1208" s="14"/>
      <c r="AD1208" s="14"/>
      <c r="AE1208" s="14"/>
      <c r="AT1208" s="257" t="s">
        <v>172</v>
      </c>
      <c r="AU1208" s="257" t="s">
        <v>83</v>
      </c>
      <c r="AV1208" s="14" t="s">
        <v>83</v>
      </c>
      <c r="AW1208" s="14" t="s">
        <v>30</v>
      </c>
      <c r="AX1208" s="14" t="s">
        <v>73</v>
      </c>
      <c r="AY1208" s="257" t="s">
        <v>160</v>
      </c>
    </row>
    <row r="1209" s="13" customFormat="1">
      <c r="A1209" s="13"/>
      <c r="B1209" s="237"/>
      <c r="C1209" s="238"/>
      <c r="D1209" s="232" t="s">
        <v>172</v>
      </c>
      <c r="E1209" s="239" t="s">
        <v>1</v>
      </c>
      <c r="F1209" s="240" t="s">
        <v>178</v>
      </c>
      <c r="G1209" s="238"/>
      <c r="H1209" s="239" t="s">
        <v>1</v>
      </c>
      <c r="I1209" s="241"/>
      <c r="J1209" s="238"/>
      <c r="K1209" s="238"/>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172</v>
      </c>
      <c r="AU1209" s="246" t="s">
        <v>83</v>
      </c>
      <c r="AV1209" s="13" t="s">
        <v>81</v>
      </c>
      <c r="AW1209" s="13" t="s">
        <v>30</v>
      </c>
      <c r="AX1209" s="13" t="s">
        <v>73</v>
      </c>
      <c r="AY1209" s="246" t="s">
        <v>160</v>
      </c>
    </row>
    <row r="1210" s="13" customFormat="1">
      <c r="A1210" s="13"/>
      <c r="B1210" s="237"/>
      <c r="C1210" s="238"/>
      <c r="D1210" s="232" t="s">
        <v>172</v>
      </c>
      <c r="E1210" s="239" t="s">
        <v>1</v>
      </c>
      <c r="F1210" s="240" t="s">
        <v>763</v>
      </c>
      <c r="G1210" s="238"/>
      <c r="H1210" s="239" t="s">
        <v>1</v>
      </c>
      <c r="I1210" s="241"/>
      <c r="J1210" s="238"/>
      <c r="K1210" s="238"/>
      <c r="L1210" s="242"/>
      <c r="M1210" s="243"/>
      <c r="N1210" s="244"/>
      <c r="O1210" s="244"/>
      <c r="P1210" s="244"/>
      <c r="Q1210" s="244"/>
      <c r="R1210" s="244"/>
      <c r="S1210" s="244"/>
      <c r="T1210" s="245"/>
      <c r="U1210" s="13"/>
      <c r="V1210" s="13"/>
      <c r="W1210" s="13"/>
      <c r="X1210" s="13"/>
      <c r="Y1210" s="13"/>
      <c r="Z1210" s="13"/>
      <c r="AA1210" s="13"/>
      <c r="AB1210" s="13"/>
      <c r="AC1210" s="13"/>
      <c r="AD1210" s="13"/>
      <c r="AE1210" s="13"/>
      <c r="AT1210" s="246" t="s">
        <v>172</v>
      </c>
      <c r="AU1210" s="246" t="s">
        <v>83</v>
      </c>
      <c r="AV1210" s="13" t="s">
        <v>81</v>
      </c>
      <c r="AW1210" s="13" t="s">
        <v>30</v>
      </c>
      <c r="AX1210" s="13" t="s">
        <v>73</v>
      </c>
      <c r="AY1210" s="246" t="s">
        <v>160</v>
      </c>
    </row>
    <row r="1211" s="14" customFormat="1">
      <c r="A1211" s="14"/>
      <c r="B1211" s="247"/>
      <c r="C1211" s="248"/>
      <c r="D1211" s="232" t="s">
        <v>172</v>
      </c>
      <c r="E1211" s="249" t="s">
        <v>1</v>
      </c>
      <c r="F1211" s="250" t="s">
        <v>1225</v>
      </c>
      <c r="G1211" s="248"/>
      <c r="H1211" s="251">
        <v>8.75</v>
      </c>
      <c r="I1211" s="252"/>
      <c r="J1211" s="248"/>
      <c r="K1211" s="248"/>
      <c r="L1211" s="253"/>
      <c r="M1211" s="254"/>
      <c r="N1211" s="255"/>
      <c r="O1211" s="255"/>
      <c r="P1211" s="255"/>
      <c r="Q1211" s="255"/>
      <c r="R1211" s="255"/>
      <c r="S1211" s="255"/>
      <c r="T1211" s="256"/>
      <c r="U1211" s="14"/>
      <c r="V1211" s="14"/>
      <c r="W1211" s="14"/>
      <c r="X1211" s="14"/>
      <c r="Y1211" s="14"/>
      <c r="Z1211" s="14"/>
      <c r="AA1211" s="14"/>
      <c r="AB1211" s="14"/>
      <c r="AC1211" s="14"/>
      <c r="AD1211" s="14"/>
      <c r="AE1211" s="14"/>
      <c r="AT1211" s="257" t="s">
        <v>172</v>
      </c>
      <c r="AU1211" s="257" t="s">
        <v>83</v>
      </c>
      <c r="AV1211" s="14" t="s">
        <v>83</v>
      </c>
      <c r="AW1211" s="14" t="s">
        <v>30</v>
      </c>
      <c r="AX1211" s="14" t="s">
        <v>73</v>
      </c>
      <c r="AY1211" s="257" t="s">
        <v>160</v>
      </c>
    </row>
    <row r="1212" s="13" customFormat="1">
      <c r="A1212" s="13"/>
      <c r="B1212" s="237"/>
      <c r="C1212" s="238"/>
      <c r="D1212" s="232" t="s">
        <v>172</v>
      </c>
      <c r="E1212" s="239" t="s">
        <v>1</v>
      </c>
      <c r="F1212" s="240" t="s">
        <v>767</v>
      </c>
      <c r="G1212" s="238"/>
      <c r="H1212" s="239" t="s">
        <v>1</v>
      </c>
      <c r="I1212" s="241"/>
      <c r="J1212" s="238"/>
      <c r="K1212" s="238"/>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172</v>
      </c>
      <c r="AU1212" s="246" t="s">
        <v>83</v>
      </c>
      <c r="AV1212" s="13" t="s">
        <v>81</v>
      </c>
      <c r="AW1212" s="13" t="s">
        <v>30</v>
      </c>
      <c r="AX1212" s="13" t="s">
        <v>73</v>
      </c>
      <c r="AY1212" s="246" t="s">
        <v>160</v>
      </c>
    </row>
    <row r="1213" s="14" customFormat="1">
      <c r="A1213" s="14"/>
      <c r="B1213" s="247"/>
      <c r="C1213" s="248"/>
      <c r="D1213" s="232" t="s">
        <v>172</v>
      </c>
      <c r="E1213" s="249" t="s">
        <v>1</v>
      </c>
      <c r="F1213" s="250" t="s">
        <v>1226</v>
      </c>
      <c r="G1213" s="248"/>
      <c r="H1213" s="251">
        <v>9.0600000000000005</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172</v>
      </c>
      <c r="AU1213" s="257" t="s">
        <v>83</v>
      </c>
      <c r="AV1213" s="14" t="s">
        <v>83</v>
      </c>
      <c r="AW1213" s="14" t="s">
        <v>30</v>
      </c>
      <c r="AX1213" s="14" t="s">
        <v>73</v>
      </c>
      <c r="AY1213" s="257" t="s">
        <v>160</v>
      </c>
    </row>
    <row r="1214" s="13" customFormat="1">
      <c r="A1214" s="13"/>
      <c r="B1214" s="237"/>
      <c r="C1214" s="238"/>
      <c r="D1214" s="232" t="s">
        <v>172</v>
      </c>
      <c r="E1214" s="239" t="s">
        <v>1</v>
      </c>
      <c r="F1214" s="240" t="s">
        <v>769</v>
      </c>
      <c r="G1214" s="238"/>
      <c r="H1214" s="239" t="s">
        <v>1</v>
      </c>
      <c r="I1214" s="241"/>
      <c r="J1214" s="238"/>
      <c r="K1214" s="238"/>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172</v>
      </c>
      <c r="AU1214" s="246" t="s">
        <v>83</v>
      </c>
      <c r="AV1214" s="13" t="s">
        <v>81</v>
      </c>
      <c r="AW1214" s="13" t="s">
        <v>30</v>
      </c>
      <c r="AX1214" s="13" t="s">
        <v>73</v>
      </c>
      <c r="AY1214" s="246" t="s">
        <v>160</v>
      </c>
    </row>
    <row r="1215" s="14" customFormat="1">
      <c r="A1215" s="14"/>
      <c r="B1215" s="247"/>
      <c r="C1215" s="248"/>
      <c r="D1215" s="232" t="s">
        <v>172</v>
      </c>
      <c r="E1215" s="249" t="s">
        <v>1</v>
      </c>
      <c r="F1215" s="250" t="s">
        <v>1227</v>
      </c>
      <c r="G1215" s="248"/>
      <c r="H1215" s="251">
        <v>11.880000000000001</v>
      </c>
      <c r="I1215" s="252"/>
      <c r="J1215" s="248"/>
      <c r="K1215" s="248"/>
      <c r="L1215" s="253"/>
      <c r="M1215" s="254"/>
      <c r="N1215" s="255"/>
      <c r="O1215" s="255"/>
      <c r="P1215" s="255"/>
      <c r="Q1215" s="255"/>
      <c r="R1215" s="255"/>
      <c r="S1215" s="255"/>
      <c r="T1215" s="256"/>
      <c r="U1215" s="14"/>
      <c r="V1215" s="14"/>
      <c r="W1215" s="14"/>
      <c r="X1215" s="14"/>
      <c r="Y1215" s="14"/>
      <c r="Z1215" s="14"/>
      <c r="AA1215" s="14"/>
      <c r="AB1215" s="14"/>
      <c r="AC1215" s="14"/>
      <c r="AD1215" s="14"/>
      <c r="AE1215" s="14"/>
      <c r="AT1215" s="257" t="s">
        <v>172</v>
      </c>
      <c r="AU1215" s="257" t="s">
        <v>83</v>
      </c>
      <c r="AV1215" s="14" t="s">
        <v>83</v>
      </c>
      <c r="AW1215" s="14" t="s">
        <v>30</v>
      </c>
      <c r="AX1215" s="14" t="s">
        <v>73</v>
      </c>
      <c r="AY1215" s="257" t="s">
        <v>160</v>
      </c>
    </row>
    <row r="1216" s="13" customFormat="1">
      <c r="A1216" s="13"/>
      <c r="B1216" s="237"/>
      <c r="C1216" s="238"/>
      <c r="D1216" s="232" t="s">
        <v>172</v>
      </c>
      <c r="E1216" s="239" t="s">
        <v>1</v>
      </c>
      <c r="F1216" s="240" t="s">
        <v>771</v>
      </c>
      <c r="G1216" s="238"/>
      <c r="H1216" s="239" t="s">
        <v>1</v>
      </c>
      <c r="I1216" s="241"/>
      <c r="J1216" s="238"/>
      <c r="K1216" s="238"/>
      <c r="L1216" s="242"/>
      <c r="M1216" s="243"/>
      <c r="N1216" s="244"/>
      <c r="O1216" s="244"/>
      <c r="P1216" s="244"/>
      <c r="Q1216" s="244"/>
      <c r="R1216" s="244"/>
      <c r="S1216" s="244"/>
      <c r="T1216" s="245"/>
      <c r="U1216" s="13"/>
      <c r="V1216" s="13"/>
      <c r="W1216" s="13"/>
      <c r="X1216" s="13"/>
      <c r="Y1216" s="13"/>
      <c r="Z1216" s="13"/>
      <c r="AA1216" s="13"/>
      <c r="AB1216" s="13"/>
      <c r="AC1216" s="13"/>
      <c r="AD1216" s="13"/>
      <c r="AE1216" s="13"/>
      <c r="AT1216" s="246" t="s">
        <v>172</v>
      </c>
      <c r="AU1216" s="246" t="s">
        <v>83</v>
      </c>
      <c r="AV1216" s="13" t="s">
        <v>81</v>
      </c>
      <c r="AW1216" s="13" t="s">
        <v>30</v>
      </c>
      <c r="AX1216" s="13" t="s">
        <v>73</v>
      </c>
      <c r="AY1216" s="246" t="s">
        <v>160</v>
      </c>
    </row>
    <row r="1217" s="14" customFormat="1">
      <c r="A1217" s="14"/>
      <c r="B1217" s="247"/>
      <c r="C1217" s="248"/>
      <c r="D1217" s="232" t="s">
        <v>172</v>
      </c>
      <c r="E1217" s="249" t="s">
        <v>1</v>
      </c>
      <c r="F1217" s="250" t="s">
        <v>1228</v>
      </c>
      <c r="G1217" s="248"/>
      <c r="H1217" s="251">
        <v>24.800000000000001</v>
      </c>
      <c r="I1217" s="252"/>
      <c r="J1217" s="248"/>
      <c r="K1217" s="248"/>
      <c r="L1217" s="253"/>
      <c r="M1217" s="254"/>
      <c r="N1217" s="255"/>
      <c r="O1217" s="255"/>
      <c r="P1217" s="255"/>
      <c r="Q1217" s="255"/>
      <c r="R1217" s="255"/>
      <c r="S1217" s="255"/>
      <c r="T1217" s="256"/>
      <c r="U1217" s="14"/>
      <c r="V1217" s="14"/>
      <c r="W1217" s="14"/>
      <c r="X1217" s="14"/>
      <c r="Y1217" s="14"/>
      <c r="Z1217" s="14"/>
      <c r="AA1217" s="14"/>
      <c r="AB1217" s="14"/>
      <c r="AC1217" s="14"/>
      <c r="AD1217" s="14"/>
      <c r="AE1217" s="14"/>
      <c r="AT1217" s="257" t="s">
        <v>172</v>
      </c>
      <c r="AU1217" s="257" t="s">
        <v>83</v>
      </c>
      <c r="AV1217" s="14" t="s">
        <v>83</v>
      </c>
      <c r="AW1217" s="14" t="s">
        <v>30</v>
      </c>
      <c r="AX1217" s="14" t="s">
        <v>73</v>
      </c>
      <c r="AY1217" s="257" t="s">
        <v>160</v>
      </c>
    </row>
    <row r="1218" s="13" customFormat="1">
      <c r="A1218" s="13"/>
      <c r="B1218" s="237"/>
      <c r="C1218" s="238"/>
      <c r="D1218" s="232" t="s">
        <v>172</v>
      </c>
      <c r="E1218" s="239" t="s">
        <v>1</v>
      </c>
      <c r="F1218" s="240" t="s">
        <v>773</v>
      </c>
      <c r="G1218" s="238"/>
      <c r="H1218" s="239" t="s">
        <v>1</v>
      </c>
      <c r="I1218" s="241"/>
      <c r="J1218" s="238"/>
      <c r="K1218" s="238"/>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172</v>
      </c>
      <c r="AU1218" s="246" t="s">
        <v>83</v>
      </c>
      <c r="AV1218" s="13" t="s">
        <v>81</v>
      </c>
      <c r="AW1218" s="13" t="s">
        <v>30</v>
      </c>
      <c r="AX1218" s="13" t="s">
        <v>73</v>
      </c>
      <c r="AY1218" s="246" t="s">
        <v>160</v>
      </c>
    </row>
    <row r="1219" s="14" customFormat="1">
      <c r="A1219" s="14"/>
      <c r="B1219" s="247"/>
      <c r="C1219" s="248"/>
      <c r="D1219" s="232" t="s">
        <v>172</v>
      </c>
      <c r="E1219" s="249" t="s">
        <v>1</v>
      </c>
      <c r="F1219" s="250" t="s">
        <v>1229</v>
      </c>
      <c r="G1219" s="248"/>
      <c r="H1219" s="251">
        <v>10.57</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172</v>
      </c>
      <c r="AU1219" s="257" t="s">
        <v>83</v>
      </c>
      <c r="AV1219" s="14" t="s">
        <v>83</v>
      </c>
      <c r="AW1219" s="14" t="s">
        <v>30</v>
      </c>
      <c r="AX1219" s="14" t="s">
        <v>73</v>
      </c>
      <c r="AY1219" s="257" t="s">
        <v>160</v>
      </c>
    </row>
    <row r="1220" s="16" customFormat="1">
      <c r="A1220" s="16"/>
      <c r="B1220" s="269"/>
      <c r="C1220" s="270"/>
      <c r="D1220" s="232" t="s">
        <v>172</v>
      </c>
      <c r="E1220" s="271" t="s">
        <v>1</v>
      </c>
      <c r="F1220" s="272" t="s">
        <v>182</v>
      </c>
      <c r="G1220" s="270"/>
      <c r="H1220" s="273">
        <v>257.92000000000002</v>
      </c>
      <c r="I1220" s="274"/>
      <c r="J1220" s="270"/>
      <c r="K1220" s="270"/>
      <c r="L1220" s="275"/>
      <c r="M1220" s="276"/>
      <c r="N1220" s="277"/>
      <c r="O1220" s="277"/>
      <c r="P1220" s="277"/>
      <c r="Q1220" s="277"/>
      <c r="R1220" s="277"/>
      <c r="S1220" s="277"/>
      <c r="T1220" s="278"/>
      <c r="U1220" s="16"/>
      <c r="V1220" s="16"/>
      <c r="W1220" s="16"/>
      <c r="X1220" s="16"/>
      <c r="Y1220" s="16"/>
      <c r="Z1220" s="16"/>
      <c r="AA1220" s="16"/>
      <c r="AB1220" s="16"/>
      <c r="AC1220" s="16"/>
      <c r="AD1220" s="16"/>
      <c r="AE1220" s="16"/>
      <c r="AT1220" s="279" t="s">
        <v>172</v>
      </c>
      <c r="AU1220" s="279" t="s">
        <v>83</v>
      </c>
      <c r="AV1220" s="16" t="s">
        <v>168</v>
      </c>
      <c r="AW1220" s="16" t="s">
        <v>30</v>
      </c>
      <c r="AX1220" s="16" t="s">
        <v>81</v>
      </c>
      <c r="AY1220" s="279" t="s">
        <v>160</v>
      </c>
    </row>
    <row r="1221" s="2" customFormat="1" ht="33" customHeight="1">
      <c r="A1221" s="39"/>
      <c r="B1221" s="40"/>
      <c r="C1221" s="219" t="s">
        <v>1230</v>
      </c>
      <c r="D1221" s="219" t="s">
        <v>163</v>
      </c>
      <c r="E1221" s="220" t="s">
        <v>1231</v>
      </c>
      <c r="F1221" s="221" t="s">
        <v>1232</v>
      </c>
      <c r="G1221" s="222" t="s">
        <v>166</v>
      </c>
      <c r="H1221" s="223">
        <v>27.800000000000001</v>
      </c>
      <c r="I1221" s="224"/>
      <c r="J1221" s="225">
        <f>ROUND(I1221*H1221,2)</f>
        <v>0</v>
      </c>
      <c r="K1221" s="221" t="s">
        <v>167</v>
      </c>
      <c r="L1221" s="45"/>
      <c r="M1221" s="226" t="s">
        <v>1</v>
      </c>
      <c r="N1221" s="227" t="s">
        <v>38</v>
      </c>
      <c r="O1221" s="92"/>
      <c r="P1221" s="228">
        <f>O1221*H1221</f>
        <v>0</v>
      </c>
      <c r="Q1221" s="228">
        <v>0.00125314</v>
      </c>
      <c r="R1221" s="228">
        <f>Q1221*H1221</f>
        <v>0.034837291999999999</v>
      </c>
      <c r="S1221" s="228">
        <v>0</v>
      </c>
      <c r="T1221" s="229">
        <f>S1221*H1221</f>
        <v>0</v>
      </c>
      <c r="U1221" s="39"/>
      <c r="V1221" s="39"/>
      <c r="W1221" s="39"/>
      <c r="X1221" s="39"/>
      <c r="Y1221" s="39"/>
      <c r="Z1221" s="39"/>
      <c r="AA1221" s="39"/>
      <c r="AB1221" s="39"/>
      <c r="AC1221" s="39"/>
      <c r="AD1221" s="39"/>
      <c r="AE1221" s="39"/>
      <c r="AR1221" s="230" t="s">
        <v>251</v>
      </c>
      <c r="AT1221" s="230" t="s">
        <v>163</v>
      </c>
      <c r="AU1221" s="230" t="s">
        <v>83</v>
      </c>
      <c r="AY1221" s="18" t="s">
        <v>160</v>
      </c>
      <c r="BE1221" s="231">
        <f>IF(N1221="základní",J1221,0)</f>
        <v>0</v>
      </c>
      <c r="BF1221" s="231">
        <f>IF(N1221="snížená",J1221,0)</f>
        <v>0</v>
      </c>
      <c r="BG1221" s="231">
        <f>IF(N1221="zákl. přenesená",J1221,0)</f>
        <v>0</v>
      </c>
      <c r="BH1221" s="231">
        <f>IF(N1221="sníž. přenesená",J1221,0)</f>
        <v>0</v>
      </c>
      <c r="BI1221" s="231">
        <f>IF(N1221="nulová",J1221,0)</f>
        <v>0</v>
      </c>
      <c r="BJ1221" s="18" t="s">
        <v>81</v>
      </c>
      <c r="BK1221" s="231">
        <f>ROUND(I1221*H1221,2)</f>
        <v>0</v>
      </c>
      <c r="BL1221" s="18" t="s">
        <v>251</v>
      </c>
      <c r="BM1221" s="230" t="s">
        <v>1233</v>
      </c>
    </row>
    <row r="1222" s="2" customFormat="1">
      <c r="A1222" s="39"/>
      <c r="B1222" s="40"/>
      <c r="C1222" s="41"/>
      <c r="D1222" s="232" t="s">
        <v>170</v>
      </c>
      <c r="E1222" s="41"/>
      <c r="F1222" s="233" t="s">
        <v>1234</v>
      </c>
      <c r="G1222" s="41"/>
      <c r="H1222" s="41"/>
      <c r="I1222" s="234"/>
      <c r="J1222" s="41"/>
      <c r="K1222" s="41"/>
      <c r="L1222" s="45"/>
      <c r="M1222" s="235"/>
      <c r="N1222" s="236"/>
      <c r="O1222" s="92"/>
      <c r="P1222" s="92"/>
      <c r="Q1222" s="92"/>
      <c r="R1222" s="92"/>
      <c r="S1222" s="92"/>
      <c r="T1222" s="93"/>
      <c r="U1222" s="39"/>
      <c r="V1222" s="39"/>
      <c r="W1222" s="39"/>
      <c r="X1222" s="39"/>
      <c r="Y1222" s="39"/>
      <c r="Z1222" s="39"/>
      <c r="AA1222" s="39"/>
      <c r="AB1222" s="39"/>
      <c r="AC1222" s="39"/>
      <c r="AD1222" s="39"/>
      <c r="AE1222" s="39"/>
      <c r="AT1222" s="18" t="s">
        <v>170</v>
      </c>
      <c r="AU1222" s="18" t="s">
        <v>83</v>
      </c>
    </row>
    <row r="1223" s="13" customFormat="1">
      <c r="A1223" s="13"/>
      <c r="B1223" s="237"/>
      <c r="C1223" s="238"/>
      <c r="D1223" s="232" t="s">
        <v>172</v>
      </c>
      <c r="E1223" s="239" t="s">
        <v>1</v>
      </c>
      <c r="F1223" s="240" t="s">
        <v>1217</v>
      </c>
      <c r="G1223" s="238"/>
      <c r="H1223" s="239" t="s">
        <v>1</v>
      </c>
      <c r="I1223" s="241"/>
      <c r="J1223" s="238"/>
      <c r="K1223" s="238"/>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172</v>
      </c>
      <c r="AU1223" s="246" t="s">
        <v>83</v>
      </c>
      <c r="AV1223" s="13" t="s">
        <v>81</v>
      </c>
      <c r="AW1223" s="13" t="s">
        <v>30</v>
      </c>
      <c r="AX1223" s="13" t="s">
        <v>73</v>
      </c>
      <c r="AY1223" s="246" t="s">
        <v>160</v>
      </c>
    </row>
    <row r="1224" s="13" customFormat="1">
      <c r="A1224" s="13"/>
      <c r="B1224" s="237"/>
      <c r="C1224" s="238"/>
      <c r="D1224" s="232" t="s">
        <v>172</v>
      </c>
      <c r="E1224" s="239" t="s">
        <v>1</v>
      </c>
      <c r="F1224" s="240" t="s">
        <v>1218</v>
      </c>
      <c r="G1224" s="238"/>
      <c r="H1224" s="239" t="s">
        <v>1</v>
      </c>
      <c r="I1224" s="241"/>
      <c r="J1224" s="238"/>
      <c r="K1224" s="238"/>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172</v>
      </c>
      <c r="AU1224" s="246" t="s">
        <v>83</v>
      </c>
      <c r="AV1224" s="13" t="s">
        <v>81</v>
      </c>
      <c r="AW1224" s="13" t="s">
        <v>30</v>
      </c>
      <c r="AX1224" s="13" t="s">
        <v>73</v>
      </c>
      <c r="AY1224" s="246" t="s">
        <v>160</v>
      </c>
    </row>
    <row r="1225" s="14" customFormat="1">
      <c r="A1225" s="14"/>
      <c r="B1225" s="247"/>
      <c r="C1225" s="248"/>
      <c r="D1225" s="232" t="s">
        <v>172</v>
      </c>
      <c r="E1225" s="249" t="s">
        <v>1</v>
      </c>
      <c r="F1225" s="250" t="s">
        <v>1219</v>
      </c>
      <c r="G1225" s="248"/>
      <c r="H1225" s="251">
        <v>15.4</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172</v>
      </c>
      <c r="AU1225" s="257" t="s">
        <v>83</v>
      </c>
      <c r="AV1225" s="14" t="s">
        <v>83</v>
      </c>
      <c r="AW1225" s="14" t="s">
        <v>30</v>
      </c>
      <c r="AX1225" s="14" t="s">
        <v>73</v>
      </c>
      <c r="AY1225" s="257" t="s">
        <v>160</v>
      </c>
    </row>
    <row r="1226" s="13" customFormat="1">
      <c r="A1226" s="13"/>
      <c r="B1226" s="237"/>
      <c r="C1226" s="238"/>
      <c r="D1226" s="232" t="s">
        <v>172</v>
      </c>
      <c r="E1226" s="239" t="s">
        <v>1</v>
      </c>
      <c r="F1226" s="240" t="s">
        <v>1220</v>
      </c>
      <c r="G1226" s="238"/>
      <c r="H1226" s="239" t="s">
        <v>1</v>
      </c>
      <c r="I1226" s="241"/>
      <c r="J1226" s="238"/>
      <c r="K1226" s="238"/>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172</v>
      </c>
      <c r="AU1226" s="246" t="s">
        <v>83</v>
      </c>
      <c r="AV1226" s="13" t="s">
        <v>81</v>
      </c>
      <c r="AW1226" s="13" t="s">
        <v>30</v>
      </c>
      <c r="AX1226" s="13" t="s">
        <v>73</v>
      </c>
      <c r="AY1226" s="246" t="s">
        <v>160</v>
      </c>
    </row>
    <row r="1227" s="14" customFormat="1">
      <c r="A1227" s="14"/>
      <c r="B1227" s="247"/>
      <c r="C1227" s="248"/>
      <c r="D1227" s="232" t="s">
        <v>172</v>
      </c>
      <c r="E1227" s="249" t="s">
        <v>1</v>
      </c>
      <c r="F1227" s="250" t="s">
        <v>1221</v>
      </c>
      <c r="G1227" s="248"/>
      <c r="H1227" s="251">
        <v>12.4</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172</v>
      </c>
      <c r="AU1227" s="257" t="s">
        <v>83</v>
      </c>
      <c r="AV1227" s="14" t="s">
        <v>83</v>
      </c>
      <c r="AW1227" s="14" t="s">
        <v>30</v>
      </c>
      <c r="AX1227" s="14" t="s">
        <v>73</v>
      </c>
      <c r="AY1227" s="257" t="s">
        <v>160</v>
      </c>
    </row>
    <row r="1228" s="16" customFormat="1">
      <c r="A1228" s="16"/>
      <c r="B1228" s="269"/>
      <c r="C1228" s="270"/>
      <c r="D1228" s="232" t="s">
        <v>172</v>
      </c>
      <c r="E1228" s="271" t="s">
        <v>1</v>
      </c>
      <c r="F1228" s="272" t="s">
        <v>182</v>
      </c>
      <c r="G1228" s="270"/>
      <c r="H1228" s="273">
        <v>27.800000000000001</v>
      </c>
      <c r="I1228" s="274"/>
      <c r="J1228" s="270"/>
      <c r="K1228" s="270"/>
      <c r="L1228" s="275"/>
      <c r="M1228" s="276"/>
      <c r="N1228" s="277"/>
      <c r="O1228" s="277"/>
      <c r="P1228" s="277"/>
      <c r="Q1228" s="277"/>
      <c r="R1228" s="277"/>
      <c r="S1228" s="277"/>
      <c r="T1228" s="278"/>
      <c r="U1228" s="16"/>
      <c r="V1228" s="16"/>
      <c r="W1228" s="16"/>
      <c r="X1228" s="16"/>
      <c r="Y1228" s="16"/>
      <c r="Z1228" s="16"/>
      <c r="AA1228" s="16"/>
      <c r="AB1228" s="16"/>
      <c r="AC1228" s="16"/>
      <c r="AD1228" s="16"/>
      <c r="AE1228" s="16"/>
      <c r="AT1228" s="279" t="s">
        <v>172</v>
      </c>
      <c r="AU1228" s="279" t="s">
        <v>83</v>
      </c>
      <c r="AV1228" s="16" t="s">
        <v>168</v>
      </c>
      <c r="AW1228" s="16" t="s">
        <v>30</v>
      </c>
      <c r="AX1228" s="16" t="s">
        <v>81</v>
      </c>
      <c r="AY1228" s="279" t="s">
        <v>160</v>
      </c>
    </row>
    <row r="1229" s="2" customFormat="1" ht="24.15" customHeight="1">
      <c r="A1229" s="39"/>
      <c r="B1229" s="40"/>
      <c r="C1229" s="281" t="s">
        <v>1235</v>
      </c>
      <c r="D1229" s="281" t="s">
        <v>832</v>
      </c>
      <c r="E1229" s="282" t="s">
        <v>1236</v>
      </c>
      <c r="F1229" s="283" t="s">
        <v>1237</v>
      </c>
      <c r="G1229" s="284" t="s">
        <v>166</v>
      </c>
      <c r="H1229" s="285">
        <v>29.190000000000001</v>
      </c>
      <c r="I1229" s="286"/>
      <c r="J1229" s="287">
        <f>ROUND(I1229*H1229,2)</f>
        <v>0</v>
      </c>
      <c r="K1229" s="283" t="s">
        <v>835</v>
      </c>
      <c r="L1229" s="288"/>
      <c r="M1229" s="289" t="s">
        <v>1</v>
      </c>
      <c r="N1229" s="290" t="s">
        <v>38</v>
      </c>
      <c r="O1229" s="92"/>
      <c r="P1229" s="228">
        <f>O1229*H1229</f>
        <v>0</v>
      </c>
      <c r="Q1229" s="228">
        <v>0.0080000000000000002</v>
      </c>
      <c r="R1229" s="228">
        <f>Q1229*H1229</f>
        <v>0.23352000000000001</v>
      </c>
      <c r="S1229" s="228">
        <v>0</v>
      </c>
      <c r="T1229" s="229">
        <f>S1229*H1229</f>
        <v>0</v>
      </c>
      <c r="U1229" s="39"/>
      <c r="V1229" s="39"/>
      <c r="W1229" s="39"/>
      <c r="X1229" s="39"/>
      <c r="Y1229" s="39"/>
      <c r="Z1229" s="39"/>
      <c r="AA1229" s="39"/>
      <c r="AB1229" s="39"/>
      <c r="AC1229" s="39"/>
      <c r="AD1229" s="39"/>
      <c r="AE1229" s="39"/>
      <c r="AR1229" s="230" t="s">
        <v>399</v>
      </c>
      <c r="AT1229" s="230" t="s">
        <v>832</v>
      </c>
      <c r="AU1229" s="230" t="s">
        <v>83</v>
      </c>
      <c r="AY1229" s="18" t="s">
        <v>160</v>
      </c>
      <c r="BE1229" s="231">
        <f>IF(N1229="základní",J1229,0)</f>
        <v>0</v>
      </c>
      <c r="BF1229" s="231">
        <f>IF(N1229="snížená",J1229,0)</f>
        <v>0</v>
      </c>
      <c r="BG1229" s="231">
        <f>IF(N1229="zákl. přenesená",J1229,0)</f>
        <v>0</v>
      </c>
      <c r="BH1229" s="231">
        <f>IF(N1229="sníž. přenesená",J1229,0)</f>
        <v>0</v>
      </c>
      <c r="BI1229" s="231">
        <f>IF(N1229="nulová",J1229,0)</f>
        <v>0</v>
      </c>
      <c r="BJ1229" s="18" t="s">
        <v>81</v>
      </c>
      <c r="BK1229" s="231">
        <f>ROUND(I1229*H1229,2)</f>
        <v>0</v>
      </c>
      <c r="BL1229" s="18" t="s">
        <v>251</v>
      </c>
      <c r="BM1229" s="230" t="s">
        <v>1238</v>
      </c>
    </row>
    <row r="1230" s="2" customFormat="1">
      <c r="A1230" s="39"/>
      <c r="B1230" s="40"/>
      <c r="C1230" s="41"/>
      <c r="D1230" s="232" t="s">
        <v>170</v>
      </c>
      <c r="E1230" s="41"/>
      <c r="F1230" s="233" t="s">
        <v>1237</v>
      </c>
      <c r="G1230" s="41"/>
      <c r="H1230" s="41"/>
      <c r="I1230" s="234"/>
      <c r="J1230" s="41"/>
      <c r="K1230" s="41"/>
      <c r="L1230" s="45"/>
      <c r="M1230" s="235"/>
      <c r="N1230" s="236"/>
      <c r="O1230" s="92"/>
      <c r="P1230" s="92"/>
      <c r="Q1230" s="92"/>
      <c r="R1230" s="92"/>
      <c r="S1230" s="92"/>
      <c r="T1230" s="93"/>
      <c r="U1230" s="39"/>
      <c r="V1230" s="39"/>
      <c r="W1230" s="39"/>
      <c r="X1230" s="39"/>
      <c r="Y1230" s="39"/>
      <c r="Z1230" s="39"/>
      <c r="AA1230" s="39"/>
      <c r="AB1230" s="39"/>
      <c r="AC1230" s="39"/>
      <c r="AD1230" s="39"/>
      <c r="AE1230" s="39"/>
      <c r="AT1230" s="18" t="s">
        <v>170</v>
      </c>
      <c r="AU1230" s="18" t="s">
        <v>83</v>
      </c>
    </row>
    <row r="1231" s="14" customFormat="1">
      <c r="A1231" s="14"/>
      <c r="B1231" s="247"/>
      <c r="C1231" s="248"/>
      <c r="D1231" s="232" t="s">
        <v>172</v>
      </c>
      <c r="E1231" s="248"/>
      <c r="F1231" s="250" t="s">
        <v>1239</v>
      </c>
      <c r="G1231" s="248"/>
      <c r="H1231" s="251">
        <v>29.190000000000001</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172</v>
      </c>
      <c r="AU1231" s="257" t="s">
        <v>83</v>
      </c>
      <c r="AV1231" s="14" t="s">
        <v>83</v>
      </c>
      <c r="AW1231" s="14" t="s">
        <v>4</v>
      </c>
      <c r="AX1231" s="14" t="s">
        <v>81</v>
      </c>
      <c r="AY1231" s="257" t="s">
        <v>160</v>
      </c>
    </row>
    <row r="1232" s="2" customFormat="1" ht="24.15" customHeight="1">
      <c r="A1232" s="39"/>
      <c r="B1232" s="40"/>
      <c r="C1232" s="219" t="s">
        <v>1240</v>
      </c>
      <c r="D1232" s="219" t="s">
        <v>163</v>
      </c>
      <c r="E1232" s="220" t="s">
        <v>1241</v>
      </c>
      <c r="F1232" s="221" t="s">
        <v>1242</v>
      </c>
      <c r="G1232" s="222" t="s">
        <v>166</v>
      </c>
      <c r="H1232" s="223">
        <v>492.01999999999998</v>
      </c>
      <c r="I1232" s="224"/>
      <c r="J1232" s="225">
        <f>ROUND(I1232*H1232,2)</f>
        <v>0</v>
      </c>
      <c r="K1232" s="221" t="s">
        <v>167</v>
      </c>
      <c r="L1232" s="45"/>
      <c r="M1232" s="226" t="s">
        <v>1</v>
      </c>
      <c r="N1232" s="227" t="s">
        <v>38</v>
      </c>
      <c r="O1232" s="92"/>
      <c r="P1232" s="228">
        <f>O1232*H1232</f>
        <v>0</v>
      </c>
      <c r="Q1232" s="228">
        <v>0.01691382</v>
      </c>
      <c r="R1232" s="228">
        <f>Q1232*H1232</f>
        <v>8.321937716399999</v>
      </c>
      <c r="S1232" s="228">
        <v>0</v>
      </c>
      <c r="T1232" s="229">
        <f>S1232*H1232</f>
        <v>0</v>
      </c>
      <c r="U1232" s="39"/>
      <c r="V1232" s="39"/>
      <c r="W1232" s="39"/>
      <c r="X1232" s="39"/>
      <c r="Y1232" s="39"/>
      <c r="Z1232" s="39"/>
      <c r="AA1232" s="39"/>
      <c r="AB1232" s="39"/>
      <c r="AC1232" s="39"/>
      <c r="AD1232" s="39"/>
      <c r="AE1232" s="39"/>
      <c r="AR1232" s="230" t="s">
        <v>251</v>
      </c>
      <c r="AT1232" s="230" t="s">
        <v>163</v>
      </c>
      <c r="AU1232" s="230" t="s">
        <v>83</v>
      </c>
      <c r="AY1232" s="18" t="s">
        <v>160</v>
      </c>
      <c r="BE1232" s="231">
        <f>IF(N1232="základní",J1232,0)</f>
        <v>0</v>
      </c>
      <c r="BF1232" s="231">
        <f>IF(N1232="snížená",J1232,0)</f>
        <v>0</v>
      </c>
      <c r="BG1232" s="231">
        <f>IF(N1232="zákl. přenesená",J1232,0)</f>
        <v>0</v>
      </c>
      <c r="BH1232" s="231">
        <f>IF(N1232="sníž. přenesená",J1232,0)</f>
        <v>0</v>
      </c>
      <c r="BI1232" s="231">
        <f>IF(N1232="nulová",J1232,0)</f>
        <v>0</v>
      </c>
      <c r="BJ1232" s="18" t="s">
        <v>81</v>
      </c>
      <c r="BK1232" s="231">
        <f>ROUND(I1232*H1232,2)</f>
        <v>0</v>
      </c>
      <c r="BL1232" s="18" t="s">
        <v>251</v>
      </c>
      <c r="BM1232" s="230" t="s">
        <v>1243</v>
      </c>
    </row>
    <row r="1233" s="2" customFormat="1">
      <c r="A1233" s="39"/>
      <c r="B1233" s="40"/>
      <c r="C1233" s="41"/>
      <c r="D1233" s="232" t="s">
        <v>170</v>
      </c>
      <c r="E1233" s="41"/>
      <c r="F1233" s="233" t="s">
        <v>1244</v>
      </c>
      <c r="G1233" s="41"/>
      <c r="H1233" s="41"/>
      <c r="I1233" s="234"/>
      <c r="J1233" s="41"/>
      <c r="K1233" s="41"/>
      <c r="L1233" s="45"/>
      <c r="M1233" s="235"/>
      <c r="N1233" s="236"/>
      <c r="O1233" s="92"/>
      <c r="P1233" s="92"/>
      <c r="Q1233" s="92"/>
      <c r="R1233" s="92"/>
      <c r="S1233" s="92"/>
      <c r="T1233" s="93"/>
      <c r="U1233" s="39"/>
      <c r="V1233" s="39"/>
      <c r="W1233" s="39"/>
      <c r="X1233" s="39"/>
      <c r="Y1233" s="39"/>
      <c r="Z1233" s="39"/>
      <c r="AA1233" s="39"/>
      <c r="AB1233" s="39"/>
      <c r="AC1233" s="39"/>
      <c r="AD1233" s="39"/>
      <c r="AE1233" s="39"/>
      <c r="AT1233" s="18" t="s">
        <v>170</v>
      </c>
      <c r="AU1233" s="18" t="s">
        <v>83</v>
      </c>
    </row>
    <row r="1234" s="13" customFormat="1">
      <c r="A1234" s="13"/>
      <c r="B1234" s="237"/>
      <c r="C1234" s="238"/>
      <c r="D1234" s="232" t="s">
        <v>172</v>
      </c>
      <c r="E1234" s="239" t="s">
        <v>1</v>
      </c>
      <c r="F1234" s="240" t="s">
        <v>1025</v>
      </c>
      <c r="G1234" s="238"/>
      <c r="H1234" s="239" t="s">
        <v>1</v>
      </c>
      <c r="I1234" s="241"/>
      <c r="J1234" s="238"/>
      <c r="K1234" s="238"/>
      <c r="L1234" s="242"/>
      <c r="M1234" s="243"/>
      <c r="N1234" s="244"/>
      <c r="O1234" s="244"/>
      <c r="P1234" s="244"/>
      <c r="Q1234" s="244"/>
      <c r="R1234" s="244"/>
      <c r="S1234" s="244"/>
      <c r="T1234" s="245"/>
      <c r="U1234" s="13"/>
      <c r="V1234" s="13"/>
      <c r="W1234" s="13"/>
      <c r="X1234" s="13"/>
      <c r="Y1234" s="13"/>
      <c r="Z1234" s="13"/>
      <c r="AA1234" s="13"/>
      <c r="AB1234" s="13"/>
      <c r="AC1234" s="13"/>
      <c r="AD1234" s="13"/>
      <c r="AE1234" s="13"/>
      <c r="AT1234" s="246" t="s">
        <v>172</v>
      </c>
      <c r="AU1234" s="246" t="s">
        <v>83</v>
      </c>
      <c r="AV1234" s="13" t="s">
        <v>81</v>
      </c>
      <c r="AW1234" s="13" t="s">
        <v>30</v>
      </c>
      <c r="AX1234" s="13" t="s">
        <v>73</v>
      </c>
      <c r="AY1234" s="246" t="s">
        <v>160</v>
      </c>
    </row>
    <row r="1235" s="14" customFormat="1">
      <c r="A1235" s="14"/>
      <c r="B1235" s="247"/>
      <c r="C1235" s="248"/>
      <c r="D1235" s="232" t="s">
        <v>172</v>
      </c>
      <c r="E1235" s="249" t="s">
        <v>1</v>
      </c>
      <c r="F1235" s="250" t="s">
        <v>1026</v>
      </c>
      <c r="G1235" s="248"/>
      <c r="H1235" s="251">
        <v>492.01999999999998</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172</v>
      </c>
      <c r="AU1235" s="257" t="s">
        <v>83</v>
      </c>
      <c r="AV1235" s="14" t="s">
        <v>83</v>
      </c>
      <c r="AW1235" s="14" t="s">
        <v>30</v>
      </c>
      <c r="AX1235" s="14" t="s">
        <v>81</v>
      </c>
      <c r="AY1235" s="257" t="s">
        <v>160</v>
      </c>
    </row>
    <row r="1236" s="2" customFormat="1" ht="24.15" customHeight="1">
      <c r="A1236" s="39"/>
      <c r="B1236" s="40"/>
      <c r="C1236" s="219" t="s">
        <v>1245</v>
      </c>
      <c r="D1236" s="219" t="s">
        <v>163</v>
      </c>
      <c r="E1236" s="220" t="s">
        <v>1246</v>
      </c>
      <c r="F1236" s="221" t="s">
        <v>1247</v>
      </c>
      <c r="G1236" s="222" t="s">
        <v>166</v>
      </c>
      <c r="H1236" s="223">
        <v>137.47999999999999</v>
      </c>
      <c r="I1236" s="224"/>
      <c r="J1236" s="225">
        <f>ROUND(I1236*H1236,2)</f>
        <v>0</v>
      </c>
      <c r="K1236" s="221" t="s">
        <v>167</v>
      </c>
      <c r="L1236" s="45"/>
      <c r="M1236" s="226" t="s">
        <v>1</v>
      </c>
      <c r="N1236" s="227" t="s">
        <v>38</v>
      </c>
      <c r="O1236" s="92"/>
      <c r="P1236" s="228">
        <f>O1236*H1236</f>
        <v>0</v>
      </c>
      <c r="Q1236" s="228">
        <v>0.012201490900000001</v>
      </c>
      <c r="R1236" s="228">
        <f>Q1236*H1236</f>
        <v>1.6774609689319999</v>
      </c>
      <c r="S1236" s="228">
        <v>0</v>
      </c>
      <c r="T1236" s="229">
        <f>S1236*H1236</f>
        <v>0</v>
      </c>
      <c r="U1236" s="39"/>
      <c r="V1236" s="39"/>
      <c r="W1236" s="39"/>
      <c r="X1236" s="39"/>
      <c r="Y1236" s="39"/>
      <c r="Z1236" s="39"/>
      <c r="AA1236" s="39"/>
      <c r="AB1236" s="39"/>
      <c r="AC1236" s="39"/>
      <c r="AD1236" s="39"/>
      <c r="AE1236" s="39"/>
      <c r="AR1236" s="230" t="s">
        <v>251</v>
      </c>
      <c r="AT1236" s="230" t="s">
        <v>163</v>
      </c>
      <c r="AU1236" s="230" t="s">
        <v>83</v>
      </c>
      <c r="AY1236" s="18" t="s">
        <v>160</v>
      </c>
      <c r="BE1236" s="231">
        <f>IF(N1236="základní",J1236,0)</f>
        <v>0</v>
      </c>
      <c r="BF1236" s="231">
        <f>IF(N1236="snížená",J1236,0)</f>
        <v>0</v>
      </c>
      <c r="BG1236" s="231">
        <f>IF(N1236="zákl. přenesená",J1236,0)</f>
        <v>0</v>
      </c>
      <c r="BH1236" s="231">
        <f>IF(N1236="sníž. přenesená",J1236,0)</f>
        <v>0</v>
      </c>
      <c r="BI1236" s="231">
        <f>IF(N1236="nulová",J1236,0)</f>
        <v>0</v>
      </c>
      <c r="BJ1236" s="18" t="s">
        <v>81</v>
      </c>
      <c r="BK1236" s="231">
        <f>ROUND(I1236*H1236,2)</f>
        <v>0</v>
      </c>
      <c r="BL1236" s="18" t="s">
        <v>251</v>
      </c>
      <c r="BM1236" s="230" t="s">
        <v>1248</v>
      </c>
    </row>
    <row r="1237" s="2" customFormat="1">
      <c r="A1237" s="39"/>
      <c r="B1237" s="40"/>
      <c r="C1237" s="41"/>
      <c r="D1237" s="232" t="s">
        <v>170</v>
      </c>
      <c r="E1237" s="41"/>
      <c r="F1237" s="233" t="s">
        <v>1249</v>
      </c>
      <c r="G1237" s="41"/>
      <c r="H1237" s="41"/>
      <c r="I1237" s="234"/>
      <c r="J1237" s="41"/>
      <c r="K1237" s="41"/>
      <c r="L1237" s="45"/>
      <c r="M1237" s="235"/>
      <c r="N1237" s="236"/>
      <c r="O1237" s="92"/>
      <c r="P1237" s="92"/>
      <c r="Q1237" s="92"/>
      <c r="R1237" s="92"/>
      <c r="S1237" s="92"/>
      <c r="T1237" s="93"/>
      <c r="U1237" s="39"/>
      <c r="V1237" s="39"/>
      <c r="W1237" s="39"/>
      <c r="X1237" s="39"/>
      <c r="Y1237" s="39"/>
      <c r="Z1237" s="39"/>
      <c r="AA1237" s="39"/>
      <c r="AB1237" s="39"/>
      <c r="AC1237" s="39"/>
      <c r="AD1237" s="39"/>
      <c r="AE1237" s="39"/>
      <c r="AT1237" s="18" t="s">
        <v>170</v>
      </c>
      <c r="AU1237" s="18" t="s">
        <v>83</v>
      </c>
    </row>
    <row r="1238" s="13" customFormat="1">
      <c r="A1238" s="13"/>
      <c r="B1238" s="237"/>
      <c r="C1238" s="238"/>
      <c r="D1238" s="232" t="s">
        <v>172</v>
      </c>
      <c r="E1238" s="239" t="s">
        <v>1</v>
      </c>
      <c r="F1238" s="240" t="s">
        <v>431</v>
      </c>
      <c r="G1238" s="238"/>
      <c r="H1238" s="239" t="s">
        <v>1</v>
      </c>
      <c r="I1238" s="241"/>
      <c r="J1238" s="238"/>
      <c r="K1238" s="238"/>
      <c r="L1238" s="242"/>
      <c r="M1238" s="243"/>
      <c r="N1238" s="244"/>
      <c r="O1238" s="244"/>
      <c r="P1238" s="244"/>
      <c r="Q1238" s="244"/>
      <c r="R1238" s="244"/>
      <c r="S1238" s="244"/>
      <c r="T1238" s="245"/>
      <c r="U1238" s="13"/>
      <c r="V1238" s="13"/>
      <c r="W1238" s="13"/>
      <c r="X1238" s="13"/>
      <c r="Y1238" s="13"/>
      <c r="Z1238" s="13"/>
      <c r="AA1238" s="13"/>
      <c r="AB1238" s="13"/>
      <c r="AC1238" s="13"/>
      <c r="AD1238" s="13"/>
      <c r="AE1238" s="13"/>
      <c r="AT1238" s="246" t="s">
        <v>172</v>
      </c>
      <c r="AU1238" s="246" t="s">
        <v>83</v>
      </c>
      <c r="AV1238" s="13" t="s">
        <v>81</v>
      </c>
      <c r="AW1238" s="13" t="s">
        <v>30</v>
      </c>
      <c r="AX1238" s="13" t="s">
        <v>73</v>
      </c>
      <c r="AY1238" s="246" t="s">
        <v>160</v>
      </c>
    </row>
    <row r="1239" s="14" customFormat="1">
      <c r="A1239" s="14"/>
      <c r="B1239" s="247"/>
      <c r="C1239" s="248"/>
      <c r="D1239" s="232" t="s">
        <v>172</v>
      </c>
      <c r="E1239" s="249" t="s">
        <v>1</v>
      </c>
      <c r="F1239" s="250" t="s">
        <v>1044</v>
      </c>
      <c r="G1239" s="248"/>
      <c r="H1239" s="251">
        <v>44.75</v>
      </c>
      <c r="I1239" s="252"/>
      <c r="J1239" s="248"/>
      <c r="K1239" s="248"/>
      <c r="L1239" s="253"/>
      <c r="M1239" s="254"/>
      <c r="N1239" s="255"/>
      <c r="O1239" s="255"/>
      <c r="P1239" s="255"/>
      <c r="Q1239" s="255"/>
      <c r="R1239" s="255"/>
      <c r="S1239" s="255"/>
      <c r="T1239" s="256"/>
      <c r="U1239" s="14"/>
      <c r="V1239" s="14"/>
      <c r="W1239" s="14"/>
      <c r="X1239" s="14"/>
      <c r="Y1239" s="14"/>
      <c r="Z1239" s="14"/>
      <c r="AA1239" s="14"/>
      <c r="AB1239" s="14"/>
      <c r="AC1239" s="14"/>
      <c r="AD1239" s="14"/>
      <c r="AE1239" s="14"/>
      <c r="AT1239" s="257" t="s">
        <v>172</v>
      </c>
      <c r="AU1239" s="257" t="s">
        <v>83</v>
      </c>
      <c r="AV1239" s="14" t="s">
        <v>83</v>
      </c>
      <c r="AW1239" s="14" t="s">
        <v>30</v>
      </c>
      <c r="AX1239" s="14" t="s">
        <v>73</v>
      </c>
      <c r="AY1239" s="257" t="s">
        <v>160</v>
      </c>
    </row>
    <row r="1240" s="13" customFormat="1">
      <c r="A1240" s="13"/>
      <c r="B1240" s="237"/>
      <c r="C1240" s="238"/>
      <c r="D1240" s="232" t="s">
        <v>172</v>
      </c>
      <c r="E1240" s="239" t="s">
        <v>1</v>
      </c>
      <c r="F1240" s="240" t="s">
        <v>763</v>
      </c>
      <c r="G1240" s="238"/>
      <c r="H1240" s="239" t="s">
        <v>1</v>
      </c>
      <c r="I1240" s="241"/>
      <c r="J1240" s="238"/>
      <c r="K1240" s="238"/>
      <c r="L1240" s="242"/>
      <c r="M1240" s="243"/>
      <c r="N1240" s="244"/>
      <c r="O1240" s="244"/>
      <c r="P1240" s="244"/>
      <c r="Q1240" s="244"/>
      <c r="R1240" s="244"/>
      <c r="S1240" s="244"/>
      <c r="T1240" s="245"/>
      <c r="U1240" s="13"/>
      <c r="V1240" s="13"/>
      <c r="W1240" s="13"/>
      <c r="X1240" s="13"/>
      <c r="Y1240" s="13"/>
      <c r="Z1240" s="13"/>
      <c r="AA1240" s="13"/>
      <c r="AB1240" s="13"/>
      <c r="AC1240" s="13"/>
      <c r="AD1240" s="13"/>
      <c r="AE1240" s="13"/>
      <c r="AT1240" s="246" t="s">
        <v>172</v>
      </c>
      <c r="AU1240" s="246" t="s">
        <v>83</v>
      </c>
      <c r="AV1240" s="13" t="s">
        <v>81</v>
      </c>
      <c r="AW1240" s="13" t="s">
        <v>30</v>
      </c>
      <c r="AX1240" s="13" t="s">
        <v>73</v>
      </c>
      <c r="AY1240" s="246" t="s">
        <v>160</v>
      </c>
    </row>
    <row r="1241" s="14" customFormat="1">
      <c r="A1241" s="14"/>
      <c r="B1241" s="247"/>
      <c r="C1241" s="248"/>
      <c r="D1241" s="232" t="s">
        <v>172</v>
      </c>
      <c r="E1241" s="249" t="s">
        <v>1</v>
      </c>
      <c r="F1241" s="250" t="s">
        <v>1225</v>
      </c>
      <c r="G1241" s="248"/>
      <c r="H1241" s="251">
        <v>8.75</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172</v>
      </c>
      <c r="AU1241" s="257" t="s">
        <v>83</v>
      </c>
      <c r="AV1241" s="14" t="s">
        <v>83</v>
      </c>
      <c r="AW1241" s="14" t="s">
        <v>30</v>
      </c>
      <c r="AX1241" s="14" t="s">
        <v>73</v>
      </c>
      <c r="AY1241" s="257" t="s">
        <v>160</v>
      </c>
    </row>
    <row r="1242" s="13" customFormat="1">
      <c r="A1242" s="13"/>
      <c r="B1242" s="237"/>
      <c r="C1242" s="238"/>
      <c r="D1242" s="232" t="s">
        <v>172</v>
      </c>
      <c r="E1242" s="239" t="s">
        <v>1</v>
      </c>
      <c r="F1242" s="240" t="s">
        <v>765</v>
      </c>
      <c r="G1242" s="238"/>
      <c r="H1242" s="239" t="s">
        <v>1</v>
      </c>
      <c r="I1242" s="241"/>
      <c r="J1242" s="238"/>
      <c r="K1242" s="238"/>
      <c r="L1242" s="242"/>
      <c r="M1242" s="243"/>
      <c r="N1242" s="244"/>
      <c r="O1242" s="244"/>
      <c r="P1242" s="244"/>
      <c r="Q1242" s="244"/>
      <c r="R1242" s="244"/>
      <c r="S1242" s="244"/>
      <c r="T1242" s="245"/>
      <c r="U1242" s="13"/>
      <c r="V1242" s="13"/>
      <c r="W1242" s="13"/>
      <c r="X1242" s="13"/>
      <c r="Y1242" s="13"/>
      <c r="Z1242" s="13"/>
      <c r="AA1242" s="13"/>
      <c r="AB1242" s="13"/>
      <c r="AC1242" s="13"/>
      <c r="AD1242" s="13"/>
      <c r="AE1242" s="13"/>
      <c r="AT1242" s="246" t="s">
        <v>172</v>
      </c>
      <c r="AU1242" s="246" t="s">
        <v>83</v>
      </c>
      <c r="AV1242" s="13" t="s">
        <v>81</v>
      </c>
      <c r="AW1242" s="13" t="s">
        <v>30</v>
      </c>
      <c r="AX1242" s="13" t="s">
        <v>73</v>
      </c>
      <c r="AY1242" s="246" t="s">
        <v>160</v>
      </c>
    </row>
    <row r="1243" s="14" customFormat="1">
      <c r="A1243" s="14"/>
      <c r="B1243" s="247"/>
      <c r="C1243" s="248"/>
      <c r="D1243" s="232" t="s">
        <v>172</v>
      </c>
      <c r="E1243" s="249" t="s">
        <v>1</v>
      </c>
      <c r="F1243" s="250" t="s">
        <v>1250</v>
      </c>
      <c r="G1243" s="248"/>
      <c r="H1243" s="251">
        <v>19.32</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172</v>
      </c>
      <c r="AU1243" s="257" t="s">
        <v>83</v>
      </c>
      <c r="AV1243" s="14" t="s">
        <v>83</v>
      </c>
      <c r="AW1243" s="14" t="s">
        <v>30</v>
      </c>
      <c r="AX1243" s="14" t="s">
        <v>73</v>
      </c>
      <c r="AY1243" s="257" t="s">
        <v>160</v>
      </c>
    </row>
    <row r="1244" s="13" customFormat="1">
      <c r="A1244" s="13"/>
      <c r="B1244" s="237"/>
      <c r="C1244" s="238"/>
      <c r="D1244" s="232" t="s">
        <v>172</v>
      </c>
      <c r="E1244" s="239" t="s">
        <v>1</v>
      </c>
      <c r="F1244" s="240" t="s">
        <v>1251</v>
      </c>
      <c r="G1244" s="238"/>
      <c r="H1244" s="239" t="s">
        <v>1</v>
      </c>
      <c r="I1244" s="241"/>
      <c r="J1244" s="238"/>
      <c r="K1244" s="238"/>
      <c r="L1244" s="242"/>
      <c r="M1244" s="243"/>
      <c r="N1244" s="244"/>
      <c r="O1244" s="244"/>
      <c r="P1244" s="244"/>
      <c r="Q1244" s="244"/>
      <c r="R1244" s="244"/>
      <c r="S1244" s="244"/>
      <c r="T1244" s="245"/>
      <c r="U1244" s="13"/>
      <c r="V1244" s="13"/>
      <c r="W1244" s="13"/>
      <c r="X1244" s="13"/>
      <c r="Y1244" s="13"/>
      <c r="Z1244" s="13"/>
      <c r="AA1244" s="13"/>
      <c r="AB1244" s="13"/>
      <c r="AC1244" s="13"/>
      <c r="AD1244" s="13"/>
      <c r="AE1244" s="13"/>
      <c r="AT1244" s="246" t="s">
        <v>172</v>
      </c>
      <c r="AU1244" s="246" t="s">
        <v>83</v>
      </c>
      <c r="AV1244" s="13" t="s">
        <v>81</v>
      </c>
      <c r="AW1244" s="13" t="s">
        <v>30</v>
      </c>
      <c r="AX1244" s="13" t="s">
        <v>73</v>
      </c>
      <c r="AY1244" s="246" t="s">
        <v>160</v>
      </c>
    </row>
    <row r="1245" s="13" customFormat="1">
      <c r="A1245" s="13"/>
      <c r="B1245" s="237"/>
      <c r="C1245" s="238"/>
      <c r="D1245" s="232" t="s">
        <v>172</v>
      </c>
      <c r="E1245" s="239" t="s">
        <v>1</v>
      </c>
      <c r="F1245" s="240" t="s">
        <v>767</v>
      </c>
      <c r="G1245" s="238"/>
      <c r="H1245" s="239" t="s">
        <v>1</v>
      </c>
      <c r="I1245" s="241"/>
      <c r="J1245" s="238"/>
      <c r="K1245" s="238"/>
      <c r="L1245" s="242"/>
      <c r="M1245" s="243"/>
      <c r="N1245" s="244"/>
      <c r="O1245" s="244"/>
      <c r="P1245" s="244"/>
      <c r="Q1245" s="244"/>
      <c r="R1245" s="244"/>
      <c r="S1245" s="244"/>
      <c r="T1245" s="245"/>
      <c r="U1245" s="13"/>
      <c r="V1245" s="13"/>
      <c r="W1245" s="13"/>
      <c r="X1245" s="13"/>
      <c r="Y1245" s="13"/>
      <c r="Z1245" s="13"/>
      <c r="AA1245" s="13"/>
      <c r="AB1245" s="13"/>
      <c r="AC1245" s="13"/>
      <c r="AD1245" s="13"/>
      <c r="AE1245" s="13"/>
      <c r="AT1245" s="246" t="s">
        <v>172</v>
      </c>
      <c r="AU1245" s="246" t="s">
        <v>83</v>
      </c>
      <c r="AV1245" s="13" t="s">
        <v>81</v>
      </c>
      <c r="AW1245" s="13" t="s">
        <v>30</v>
      </c>
      <c r="AX1245" s="13" t="s">
        <v>73</v>
      </c>
      <c r="AY1245" s="246" t="s">
        <v>160</v>
      </c>
    </row>
    <row r="1246" s="14" customFormat="1">
      <c r="A1246" s="14"/>
      <c r="B1246" s="247"/>
      <c r="C1246" s="248"/>
      <c r="D1246" s="232" t="s">
        <v>172</v>
      </c>
      <c r="E1246" s="249" t="s">
        <v>1</v>
      </c>
      <c r="F1246" s="250" t="s">
        <v>1226</v>
      </c>
      <c r="G1246" s="248"/>
      <c r="H1246" s="251">
        <v>9.0600000000000005</v>
      </c>
      <c r="I1246" s="252"/>
      <c r="J1246" s="248"/>
      <c r="K1246" s="248"/>
      <c r="L1246" s="253"/>
      <c r="M1246" s="254"/>
      <c r="N1246" s="255"/>
      <c r="O1246" s="255"/>
      <c r="P1246" s="255"/>
      <c r="Q1246" s="255"/>
      <c r="R1246" s="255"/>
      <c r="S1246" s="255"/>
      <c r="T1246" s="256"/>
      <c r="U1246" s="14"/>
      <c r="V1246" s="14"/>
      <c r="W1246" s="14"/>
      <c r="X1246" s="14"/>
      <c r="Y1246" s="14"/>
      <c r="Z1246" s="14"/>
      <c r="AA1246" s="14"/>
      <c r="AB1246" s="14"/>
      <c r="AC1246" s="14"/>
      <c r="AD1246" s="14"/>
      <c r="AE1246" s="14"/>
      <c r="AT1246" s="257" t="s">
        <v>172</v>
      </c>
      <c r="AU1246" s="257" t="s">
        <v>83</v>
      </c>
      <c r="AV1246" s="14" t="s">
        <v>83</v>
      </c>
      <c r="AW1246" s="14" t="s">
        <v>30</v>
      </c>
      <c r="AX1246" s="14" t="s">
        <v>73</v>
      </c>
      <c r="AY1246" s="257" t="s">
        <v>160</v>
      </c>
    </row>
    <row r="1247" s="13" customFormat="1">
      <c r="A1247" s="13"/>
      <c r="B1247" s="237"/>
      <c r="C1247" s="238"/>
      <c r="D1247" s="232" t="s">
        <v>172</v>
      </c>
      <c r="E1247" s="239" t="s">
        <v>1</v>
      </c>
      <c r="F1247" s="240" t="s">
        <v>769</v>
      </c>
      <c r="G1247" s="238"/>
      <c r="H1247" s="239" t="s">
        <v>1</v>
      </c>
      <c r="I1247" s="241"/>
      <c r="J1247" s="238"/>
      <c r="K1247" s="238"/>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172</v>
      </c>
      <c r="AU1247" s="246" t="s">
        <v>83</v>
      </c>
      <c r="AV1247" s="13" t="s">
        <v>81</v>
      </c>
      <c r="AW1247" s="13" t="s">
        <v>30</v>
      </c>
      <c r="AX1247" s="13" t="s">
        <v>73</v>
      </c>
      <c r="AY1247" s="246" t="s">
        <v>160</v>
      </c>
    </row>
    <row r="1248" s="14" customFormat="1">
      <c r="A1248" s="14"/>
      <c r="B1248" s="247"/>
      <c r="C1248" s="248"/>
      <c r="D1248" s="232" t="s">
        <v>172</v>
      </c>
      <c r="E1248" s="249" t="s">
        <v>1</v>
      </c>
      <c r="F1248" s="250" t="s">
        <v>1227</v>
      </c>
      <c r="G1248" s="248"/>
      <c r="H1248" s="251">
        <v>11.880000000000001</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172</v>
      </c>
      <c r="AU1248" s="257" t="s">
        <v>83</v>
      </c>
      <c r="AV1248" s="14" t="s">
        <v>83</v>
      </c>
      <c r="AW1248" s="14" t="s">
        <v>30</v>
      </c>
      <c r="AX1248" s="14" t="s">
        <v>73</v>
      </c>
      <c r="AY1248" s="257" t="s">
        <v>160</v>
      </c>
    </row>
    <row r="1249" s="13" customFormat="1">
      <c r="A1249" s="13"/>
      <c r="B1249" s="237"/>
      <c r="C1249" s="238"/>
      <c r="D1249" s="232" t="s">
        <v>172</v>
      </c>
      <c r="E1249" s="239" t="s">
        <v>1</v>
      </c>
      <c r="F1249" s="240" t="s">
        <v>771</v>
      </c>
      <c r="G1249" s="238"/>
      <c r="H1249" s="239" t="s">
        <v>1</v>
      </c>
      <c r="I1249" s="241"/>
      <c r="J1249" s="238"/>
      <c r="K1249" s="238"/>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172</v>
      </c>
      <c r="AU1249" s="246" t="s">
        <v>83</v>
      </c>
      <c r="AV1249" s="13" t="s">
        <v>81</v>
      </c>
      <c r="AW1249" s="13" t="s">
        <v>30</v>
      </c>
      <c r="AX1249" s="13" t="s">
        <v>73</v>
      </c>
      <c r="AY1249" s="246" t="s">
        <v>160</v>
      </c>
    </row>
    <row r="1250" s="14" customFormat="1">
      <c r="A1250" s="14"/>
      <c r="B1250" s="247"/>
      <c r="C1250" s="248"/>
      <c r="D1250" s="232" t="s">
        <v>172</v>
      </c>
      <c r="E1250" s="249" t="s">
        <v>1</v>
      </c>
      <c r="F1250" s="250" t="s">
        <v>1252</v>
      </c>
      <c r="G1250" s="248"/>
      <c r="H1250" s="251">
        <v>24.800000000000001</v>
      </c>
      <c r="I1250" s="252"/>
      <c r="J1250" s="248"/>
      <c r="K1250" s="248"/>
      <c r="L1250" s="253"/>
      <c r="M1250" s="254"/>
      <c r="N1250" s="255"/>
      <c r="O1250" s="255"/>
      <c r="P1250" s="255"/>
      <c r="Q1250" s="255"/>
      <c r="R1250" s="255"/>
      <c r="S1250" s="255"/>
      <c r="T1250" s="256"/>
      <c r="U1250" s="14"/>
      <c r="V1250" s="14"/>
      <c r="W1250" s="14"/>
      <c r="X1250" s="14"/>
      <c r="Y1250" s="14"/>
      <c r="Z1250" s="14"/>
      <c r="AA1250" s="14"/>
      <c r="AB1250" s="14"/>
      <c r="AC1250" s="14"/>
      <c r="AD1250" s="14"/>
      <c r="AE1250" s="14"/>
      <c r="AT1250" s="257" t="s">
        <v>172</v>
      </c>
      <c r="AU1250" s="257" t="s">
        <v>83</v>
      </c>
      <c r="AV1250" s="14" t="s">
        <v>83</v>
      </c>
      <c r="AW1250" s="14" t="s">
        <v>30</v>
      </c>
      <c r="AX1250" s="14" t="s">
        <v>73</v>
      </c>
      <c r="AY1250" s="257" t="s">
        <v>160</v>
      </c>
    </row>
    <row r="1251" s="13" customFormat="1">
      <c r="A1251" s="13"/>
      <c r="B1251" s="237"/>
      <c r="C1251" s="238"/>
      <c r="D1251" s="232" t="s">
        <v>172</v>
      </c>
      <c r="E1251" s="239" t="s">
        <v>1</v>
      </c>
      <c r="F1251" s="240" t="s">
        <v>773</v>
      </c>
      <c r="G1251" s="238"/>
      <c r="H1251" s="239" t="s">
        <v>1</v>
      </c>
      <c r="I1251" s="241"/>
      <c r="J1251" s="238"/>
      <c r="K1251" s="238"/>
      <c r="L1251" s="242"/>
      <c r="M1251" s="243"/>
      <c r="N1251" s="244"/>
      <c r="O1251" s="244"/>
      <c r="P1251" s="244"/>
      <c r="Q1251" s="244"/>
      <c r="R1251" s="244"/>
      <c r="S1251" s="244"/>
      <c r="T1251" s="245"/>
      <c r="U1251" s="13"/>
      <c r="V1251" s="13"/>
      <c r="W1251" s="13"/>
      <c r="X1251" s="13"/>
      <c r="Y1251" s="13"/>
      <c r="Z1251" s="13"/>
      <c r="AA1251" s="13"/>
      <c r="AB1251" s="13"/>
      <c r="AC1251" s="13"/>
      <c r="AD1251" s="13"/>
      <c r="AE1251" s="13"/>
      <c r="AT1251" s="246" t="s">
        <v>172</v>
      </c>
      <c r="AU1251" s="246" t="s">
        <v>83</v>
      </c>
      <c r="AV1251" s="13" t="s">
        <v>81</v>
      </c>
      <c r="AW1251" s="13" t="s">
        <v>30</v>
      </c>
      <c r="AX1251" s="13" t="s">
        <v>73</v>
      </c>
      <c r="AY1251" s="246" t="s">
        <v>160</v>
      </c>
    </row>
    <row r="1252" s="14" customFormat="1">
      <c r="A1252" s="14"/>
      <c r="B1252" s="247"/>
      <c r="C1252" s="248"/>
      <c r="D1252" s="232" t="s">
        <v>172</v>
      </c>
      <c r="E1252" s="249" t="s">
        <v>1</v>
      </c>
      <c r="F1252" s="250" t="s">
        <v>1229</v>
      </c>
      <c r="G1252" s="248"/>
      <c r="H1252" s="251">
        <v>10.57</v>
      </c>
      <c r="I1252" s="252"/>
      <c r="J1252" s="248"/>
      <c r="K1252" s="248"/>
      <c r="L1252" s="253"/>
      <c r="M1252" s="254"/>
      <c r="N1252" s="255"/>
      <c r="O1252" s="255"/>
      <c r="P1252" s="255"/>
      <c r="Q1252" s="255"/>
      <c r="R1252" s="255"/>
      <c r="S1252" s="255"/>
      <c r="T1252" s="256"/>
      <c r="U1252" s="14"/>
      <c r="V1252" s="14"/>
      <c r="W1252" s="14"/>
      <c r="X1252" s="14"/>
      <c r="Y1252" s="14"/>
      <c r="Z1252" s="14"/>
      <c r="AA1252" s="14"/>
      <c r="AB1252" s="14"/>
      <c r="AC1252" s="14"/>
      <c r="AD1252" s="14"/>
      <c r="AE1252" s="14"/>
      <c r="AT1252" s="257" t="s">
        <v>172</v>
      </c>
      <c r="AU1252" s="257" t="s">
        <v>83</v>
      </c>
      <c r="AV1252" s="14" t="s">
        <v>83</v>
      </c>
      <c r="AW1252" s="14" t="s">
        <v>30</v>
      </c>
      <c r="AX1252" s="14" t="s">
        <v>73</v>
      </c>
      <c r="AY1252" s="257" t="s">
        <v>160</v>
      </c>
    </row>
    <row r="1253" s="13" customFormat="1">
      <c r="A1253" s="13"/>
      <c r="B1253" s="237"/>
      <c r="C1253" s="238"/>
      <c r="D1253" s="232" t="s">
        <v>172</v>
      </c>
      <c r="E1253" s="239" t="s">
        <v>1</v>
      </c>
      <c r="F1253" s="240" t="s">
        <v>456</v>
      </c>
      <c r="G1253" s="238"/>
      <c r="H1253" s="239" t="s">
        <v>1</v>
      </c>
      <c r="I1253" s="241"/>
      <c r="J1253" s="238"/>
      <c r="K1253" s="238"/>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172</v>
      </c>
      <c r="AU1253" s="246" t="s">
        <v>83</v>
      </c>
      <c r="AV1253" s="13" t="s">
        <v>81</v>
      </c>
      <c r="AW1253" s="13" t="s">
        <v>30</v>
      </c>
      <c r="AX1253" s="13" t="s">
        <v>73</v>
      </c>
      <c r="AY1253" s="246" t="s">
        <v>160</v>
      </c>
    </row>
    <row r="1254" s="14" customFormat="1">
      <c r="A1254" s="14"/>
      <c r="B1254" s="247"/>
      <c r="C1254" s="248"/>
      <c r="D1254" s="232" t="s">
        <v>172</v>
      </c>
      <c r="E1254" s="249" t="s">
        <v>1</v>
      </c>
      <c r="F1254" s="250" t="s">
        <v>1253</v>
      </c>
      <c r="G1254" s="248"/>
      <c r="H1254" s="251">
        <v>8.3499999999999996</v>
      </c>
      <c r="I1254" s="252"/>
      <c r="J1254" s="248"/>
      <c r="K1254" s="248"/>
      <c r="L1254" s="253"/>
      <c r="M1254" s="254"/>
      <c r="N1254" s="255"/>
      <c r="O1254" s="255"/>
      <c r="P1254" s="255"/>
      <c r="Q1254" s="255"/>
      <c r="R1254" s="255"/>
      <c r="S1254" s="255"/>
      <c r="T1254" s="256"/>
      <c r="U1254" s="14"/>
      <c r="V1254" s="14"/>
      <c r="W1254" s="14"/>
      <c r="X1254" s="14"/>
      <c r="Y1254" s="14"/>
      <c r="Z1254" s="14"/>
      <c r="AA1254" s="14"/>
      <c r="AB1254" s="14"/>
      <c r="AC1254" s="14"/>
      <c r="AD1254" s="14"/>
      <c r="AE1254" s="14"/>
      <c r="AT1254" s="257" t="s">
        <v>172</v>
      </c>
      <c r="AU1254" s="257" t="s">
        <v>83</v>
      </c>
      <c r="AV1254" s="14" t="s">
        <v>83</v>
      </c>
      <c r="AW1254" s="14" t="s">
        <v>30</v>
      </c>
      <c r="AX1254" s="14" t="s">
        <v>73</v>
      </c>
      <c r="AY1254" s="257" t="s">
        <v>160</v>
      </c>
    </row>
    <row r="1255" s="16" customFormat="1">
      <c r="A1255" s="16"/>
      <c r="B1255" s="269"/>
      <c r="C1255" s="270"/>
      <c r="D1255" s="232" t="s">
        <v>172</v>
      </c>
      <c r="E1255" s="271" t="s">
        <v>1</v>
      </c>
      <c r="F1255" s="272" t="s">
        <v>182</v>
      </c>
      <c r="G1255" s="270"/>
      <c r="H1255" s="273">
        <v>137.47999999999999</v>
      </c>
      <c r="I1255" s="274"/>
      <c r="J1255" s="270"/>
      <c r="K1255" s="270"/>
      <c r="L1255" s="275"/>
      <c r="M1255" s="276"/>
      <c r="N1255" s="277"/>
      <c r="O1255" s="277"/>
      <c r="P1255" s="277"/>
      <c r="Q1255" s="277"/>
      <c r="R1255" s="277"/>
      <c r="S1255" s="277"/>
      <c r="T1255" s="278"/>
      <c r="U1255" s="16"/>
      <c r="V1255" s="16"/>
      <c r="W1255" s="16"/>
      <c r="X1255" s="16"/>
      <c r="Y1255" s="16"/>
      <c r="Z1255" s="16"/>
      <c r="AA1255" s="16"/>
      <c r="AB1255" s="16"/>
      <c r="AC1255" s="16"/>
      <c r="AD1255" s="16"/>
      <c r="AE1255" s="16"/>
      <c r="AT1255" s="279" t="s">
        <v>172</v>
      </c>
      <c r="AU1255" s="279" t="s">
        <v>83</v>
      </c>
      <c r="AV1255" s="16" t="s">
        <v>168</v>
      </c>
      <c r="AW1255" s="16" t="s">
        <v>30</v>
      </c>
      <c r="AX1255" s="16" t="s">
        <v>81</v>
      </c>
      <c r="AY1255" s="279" t="s">
        <v>160</v>
      </c>
    </row>
    <row r="1256" s="2" customFormat="1" ht="24.15" customHeight="1">
      <c r="A1256" s="39"/>
      <c r="B1256" s="40"/>
      <c r="C1256" s="219" t="s">
        <v>1254</v>
      </c>
      <c r="D1256" s="219" t="s">
        <v>163</v>
      </c>
      <c r="E1256" s="220" t="s">
        <v>1255</v>
      </c>
      <c r="F1256" s="221" t="s">
        <v>1256</v>
      </c>
      <c r="G1256" s="222" t="s">
        <v>166</v>
      </c>
      <c r="H1256" s="223">
        <v>45.359999999999999</v>
      </c>
      <c r="I1256" s="224"/>
      <c r="J1256" s="225">
        <f>ROUND(I1256*H1256,2)</f>
        <v>0</v>
      </c>
      <c r="K1256" s="221" t="s">
        <v>167</v>
      </c>
      <c r="L1256" s="45"/>
      <c r="M1256" s="226" t="s">
        <v>1</v>
      </c>
      <c r="N1256" s="227" t="s">
        <v>38</v>
      </c>
      <c r="O1256" s="92"/>
      <c r="P1256" s="228">
        <f>O1256*H1256</f>
        <v>0</v>
      </c>
      <c r="Q1256" s="228">
        <v>0.012588719999999999</v>
      </c>
      <c r="R1256" s="228">
        <f>Q1256*H1256</f>
        <v>0.57102433919999995</v>
      </c>
      <c r="S1256" s="228">
        <v>0</v>
      </c>
      <c r="T1256" s="229">
        <f>S1256*H1256</f>
        <v>0</v>
      </c>
      <c r="U1256" s="39"/>
      <c r="V1256" s="39"/>
      <c r="W1256" s="39"/>
      <c r="X1256" s="39"/>
      <c r="Y1256" s="39"/>
      <c r="Z1256" s="39"/>
      <c r="AA1256" s="39"/>
      <c r="AB1256" s="39"/>
      <c r="AC1256" s="39"/>
      <c r="AD1256" s="39"/>
      <c r="AE1256" s="39"/>
      <c r="AR1256" s="230" t="s">
        <v>251</v>
      </c>
      <c r="AT1256" s="230" t="s">
        <v>163</v>
      </c>
      <c r="AU1256" s="230" t="s">
        <v>83</v>
      </c>
      <c r="AY1256" s="18" t="s">
        <v>160</v>
      </c>
      <c r="BE1256" s="231">
        <f>IF(N1256="základní",J1256,0)</f>
        <v>0</v>
      </c>
      <c r="BF1256" s="231">
        <f>IF(N1256="snížená",J1256,0)</f>
        <v>0</v>
      </c>
      <c r="BG1256" s="231">
        <f>IF(N1256="zákl. přenesená",J1256,0)</f>
        <v>0</v>
      </c>
      <c r="BH1256" s="231">
        <f>IF(N1256="sníž. přenesená",J1256,0)</f>
        <v>0</v>
      </c>
      <c r="BI1256" s="231">
        <f>IF(N1256="nulová",J1256,0)</f>
        <v>0</v>
      </c>
      <c r="BJ1256" s="18" t="s">
        <v>81</v>
      </c>
      <c r="BK1256" s="231">
        <f>ROUND(I1256*H1256,2)</f>
        <v>0</v>
      </c>
      <c r="BL1256" s="18" t="s">
        <v>251</v>
      </c>
      <c r="BM1256" s="230" t="s">
        <v>1257</v>
      </c>
    </row>
    <row r="1257" s="2" customFormat="1">
      <c r="A1257" s="39"/>
      <c r="B1257" s="40"/>
      <c r="C1257" s="41"/>
      <c r="D1257" s="232" t="s">
        <v>170</v>
      </c>
      <c r="E1257" s="41"/>
      <c r="F1257" s="233" t="s">
        <v>1258</v>
      </c>
      <c r="G1257" s="41"/>
      <c r="H1257" s="41"/>
      <c r="I1257" s="234"/>
      <c r="J1257" s="41"/>
      <c r="K1257" s="41"/>
      <c r="L1257" s="45"/>
      <c r="M1257" s="235"/>
      <c r="N1257" s="236"/>
      <c r="O1257" s="92"/>
      <c r="P1257" s="92"/>
      <c r="Q1257" s="92"/>
      <c r="R1257" s="92"/>
      <c r="S1257" s="92"/>
      <c r="T1257" s="93"/>
      <c r="U1257" s="39"/>
      <c r="V1257" s="39"/>
      <c r="W1257" s="39"/>
      <c r="X1257" s="39"/>
      <c r="Y1257" s="39"/>
      <c r="Z1257" s="39"/>
      <c r="AA1257" s="39"/>
      <c r="AB1257" s="39"/>
      <c r="AC1257" s="39"/>
      <c r="AD1257" s="39"/>
      <c r="AE1257" s="39"/>
      <c r="AT1257" s="18" t="s">
        <v>170</v>
      </c>
      <c r="AU1257" s="18" t="s">
        <v>83</v>
      </c>
    </row>
    <row r="1258" s="13" customFormat="1">
      <c r="A1258" s="13"/>
      <c r="B1258" s="237"/>
      <c r="C1258" s="238"/>
      <c r="D1258" s="232" t="s">
        <v>172</v>
      </c>
      <c r="E1258" s="239" t="s">
        <v>1</v>
      </c>
      <c r="F1258" s="240" t="s">
        <v>623</v>
      </c>
      <c r="G1258" s="238"/>
      <c r="H1258" s="239" t="s">
        <v>1</v>
      </c>
      <c r="I1258" s="241"/>
      <c r="J1258" s="238"/>
      <c r="K1258" s="238"/>
      <c r="L1258" s="242"/>
      <c r="M1258" s="243"/>
      <c r="N1258" s="244"/>
      <c r="O1258" s="244"/>
      <c r="P1258" s="244"/>
      <c r="Q1258" s="244"/>
      <c r="R1258" s="244"/>
      <c r="S1258" s="244"/>
      <c r="T1258" s="245"/>
      <c r="U1258" s="13"/>
      <c r="V1258" s="13"/>
      <c r="W1258" s="13"/>
      <c r="X1258" s="13"/>
      <c r="Y1258" s="13"/>
      <c r="Z1258" s="13"/>
      <c r="AA1258" s="13"/>
      <c r="AB1258" s="13"/>
      <c r="AC1258" s="13"/>
      <c r="AD1258" s="13"/>
      <c r="AE1258" s="13"/>
      <c r="AT1258" s="246" t="s">
        <v>172</v>
      </c>
      <c r="AU1258" s="246" t="s">
        <v>83</v>
      </c>
      <c r="AV1258" s="13" t="s">
        <v>81</v>
      </c>
      <c r="AW1258" s="13" t="s">
        <v>30</v>
      </c>
      <c r="AX1258" s="13" t="s">
        <v>73</v>
      </c>
      <c r="AY1258" s="246" t="s">
        <v>160</v>
      </c>
    </row>
    <row r="1259" s="14" customFormat="1">
      <c r="A1259" s="14"/>
      <c r="B1259" s="247"/>
      <c r="C1259" s="248"/>
      <c r="D1259" s="232" t="s">
        <v>172</v>
      </c>
      <c r="E1259" s="249" t="s">
        <v>1</v>
      </c>
      <c r="F1259" s="250" t="s">
        <v>1259</v>
      </c>
      <c r="G1259" s="248"/>
      <c r="H1259" s="251">
        <v>3.1400000000000001</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172</v>
      </c>
      <c r="AU1259" s="257" t="s">
        <v>83</v>
      </c>
      <c r="AV1259" s="14" t="s">
        <v>83</v>
      </c>
      <c r="AW1259" s="14" t="s">
        <v>30</v>
      </c>
      <c r="AX1259" s="14" t="s">
        <v>73</v>
      </c>
      <c r="AY1259" s="257" t="s">
        <v>160</v>
      </c>
    </row>
    <row r="1260" s="13" customFormat="1">
      <c r="A1260" s="13"/>
      <c r="B1260" s="237"/>
      <c r="C1260" s="238"/>
      <c r="D1260" s="232" t="s">
        <v>172</v>
      </c>
      <c r="E1260" s="239" t="s">
        <v>1</v>
      </c>
      <c r="F1260" s="240" t="s">
        <v>625</v>
      </c>
      <c r="G1260" s="238"/>
      <c r="H1260" s="239" t="s">
        <v>1</v>
      </c>
      <c r="I1260" s="241"/>
      <c r="J1260" s="238"/>
      <c r="K1260" s="238"/>
      <c r="L1260" s="242"/>
      <c r="M1260" s="243"/>
      <c r="N1260" s="244"/>
      <c r="O1260" s="244"/>
      <c r="P1260" s="244"/>
      <c r="Q1260" s="244"/>
      <c r="R1260" s="244"/>
      <c r="S1260" s="244"/>
      <c r="T1260" s="245"/>
      <c r="U1260" s="13"/>
      <c r="V1260" s="13"/>
      <c r="W1260" s="13"/>
      <c r="X1260" s="13"/>
      <c r="Y1260" s="13"/>
      <c r="Z1260" s="13"/>
      <c r="AA1260" s="13"/>
      <c r="AB1260" s="13"/>
      <c r="AC1260" s="13"/>
      <c r="AD1260" s="13"/>
      <c r="AE1260" s="13"/>
      <c r="AT1260" s="246" t="s">
        <v>172</v>
      </c>
      <c r="AU1260" s="246" t="s">
        <v>83</v>
      </c>
      <c r="AV1260" s="13" t="s">
        <v>81</v>
      </c>
      <c r="AW1260" s="13" t="s">
        <v>30</v>
      </c>
      <c r="AX1260" s="13" t="s">
        <v>73</v>
      </c>
      <c r="AY1260" s="246" t="s">
        <v>160</v>
      </c>
    </row>
    <row r="1261" s="14" customFormat="1">
      <c r="A1261" s="14"/>
      <c r="B1261" s="247"/>
      <c r="C1261" s="248"/>
      <c r="D1261" s="232" t="s">
        <v>172</v>
      </c>
      <c r="E1261" s="249" t="s">
        <v>1</v>
      </c>
      <c r="F1261" s="250" t="s">
        <v>1260</v>
      </c>
      <c r="G1261" s="248"/>
      <c r="H1261" s="251">
        <v>1.8</v>
      </c>
      <c r="I1261" s="252"/>
      <c r="J1261" s="248"/>
      <c r="K1261" s="248"/>
      <c r="L1261" s="253"/>
      <c r="M1261" s="254"/>
      <c r="N1261" s="255"/>
      <c r="O1261" s="255"/>
      <c r="P1261" s="255"/>
      <c r="Q1261" s="255"/>
      <c r="R1261" s="255"/>
      <c r="S1261" s="255"/>
      <c r="T1261" s="256"/>
      <c r="U1261" s="14"/>
      <c r="V1261" s="14"/>
      <c r="W1261" s="14"/>
      <c r="X1261" s="14"/>
      <c r="Y1261" s="14"/>
      <c r="Z1261" s="14"/>
      <c r="AA1261" s="14"/>
      <c r="AB1261" s="14"/>
      <c r="AC1261" s="14"/>
      <c r="AD1261" s="14"/>
      <c r="AE1261" s="14"/>
      <c r="AT1261" s="257" t="s">
        <v>172</v>
      </c>
      <c r="AU1261" s="257" t="s">
        <v>83</v>
      </c>
      <c r="AV1261" s="14" t="s">
        <v>83</v>
      </c>
      <c r="AW1261" s="14" t="s">
        <v>30</v>
      </c>
      <c r="AX1261" s="14" t="s">
        <v>73</v>
      </c>
      <c r="AY1261" s="257" t="s">
        <v>160</v>
      </c>
    </row>
    <row r="1262" s="13" customFormat="1">
      <c r="A1262" s="13"/>
      <c r="B1262" s="237"/>
      <c r="C1262" s="238"/>
      <c r="D1262" s="232" t="s">
        <v>172</v>
      </c>
      <c r="E1262" s="239" t="s">
        <v>1</v>
      </c>
      <c r="F1262" s="240" t="s">
        <v>627</v>
      </c>
      <c r="G1262" s="238"/>
      <c r="H1262" s="239" t="s">
        <v>1</v>
      </c>
      <c r="I1262" s="241"/>
      <c r="J1262" s="238"/>
      <c r="K1262" s="238"/>
      <c r="L1262" s="242"/>
      <c r="M1262" s="243"/>
      <c r="N1262" s="244"/>
      <c r="O1262" s="244"/>
      <c r="P1262" s="244"/>
      <c r="Q1262" s="244"/>
      <c r="R1262" s="244"/>
      <c r="S1262" s="244"/>
      <c r="T1262" s="245"/>
      <c r="U1262" s="13"/>
      <c r="V1262" s="13"/>
      <c r="W1262" s="13"/>
      <c r="X1262" s="13"/>
      <c r="Y1262" s="13"/>
      <c r="Z1262" s="13"/>
      <c r="AA1262" s="13"/>
      <c r="AB1262" s="13"/>
      <c r="AC1262" s="13"/>
      <c r="AD1262" s="13"/>
      <c r="AE1262" s="13"/>
      <c r="AT1262" s="246" t="s">
        <v>172</v>
      </c>
      <c r="AU1262" s="246" t="s">
        <v>83</v>
      </c>
      <c r="AV1262" s="13" t="s">
        <v>81</v>
      </c>
      <c r="AW1262" s="13" t="s">
        <v>30</v>
      </c>
      <c r="AX1262" s="13" t="s">
        <v>73</v>
      </c>
      <c r="AY1262" s="246" t="s">
        <v>160</v>
      </c>
    </row>
    <row r="1263" s="14" customFormat="1">
      <c r="A1263" s="14"/>
      <c r="B1263" s="247"/>
      <c r="C1263" s="248"/>
      <c r="D1263" s="232" t="s">
        <v>172</v>
      </c>
      <c r="E1263" s="249" t="s">
        <v>1</v>
      </c>
      <c r="F1263" s="250" t="s">
        <v>1261</v>
      </c>
      <c r="G1263" s="248"/>
      <c r="H1263" s="251">
        <v>1.2</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172</v>
      </c>
      <c r="AU1263" s="257" t="s">
        <v>83</v>
      </c>
      <c r="AV1263" s="14" t="s">
        <v>83</v>
      </c>
      <c r="AW1263" s="14" t="s">
        <v>30</v>
      </c>
      <c r="AX1263" s="14" t="s">
        <v>73</v>
      </c>
      <c r="AY1263" s="257" t="s">
        <v>160</v>
      </c>
    </row>
    <row r="1264" s="13" customFormat="1">
      <c r="A1264" s="13"/>
      <c r="B1264" s="237"/>
      <c r="C1264" s="238"/>
      <c r="D1264" s="232" t="s">
        <v>172</v>
      </c>
      <c r="E1264" s="239" t="s">
        <v>1</v>
      </c>
      <c r="F1264" s="240" t="s">
        <v>629</v>
      </c>
      <c r="G1264" s="238"/>
      <c r="H1264" s="239" t="s">
        <v>1</v>
      </c>
      <c r="I1264" s="241"/>
      <c r="J1264" s="238"/>
      <c r="K1264" s="238"/>
      <c r="L1264" s="242"/>
      <c r="M1264" s="243"/>
      <c r="N1264" s="244"/>
      <c r="O1264" s="244"/>
      <c r="P1264" s="244"/>
      <c r="Q1264" s="244"/>
      <c r="R1264" s="244"/>
      <c r="S1264" s="244"/>
      <c r="T1264" s="245"/>
      <c r="U1264" s="13"/>
      <c r="V1264" s="13"/>
      <c r="W1264" s="13"/>
      <c r="X1264" s="13"/>
      <c r="Y1264" s="13"/>
      <c r="Z1264" s="13"/>
      <c r="AA1264" s="13"/>
      <c r="AB1264" s="13"/>
      <c r="AC1264" s="13"/>
      <c r="AD1264" s="13"/>
      <c r="AE1264" s="13"/>
      <c r="AT1264" s="246" t="s">
        <v>172</v>
      </c>
      <c r="AU1264" s="246" t="s">
        <v>83</v>
      </c>
      <c r="AV1264" s="13" t="s">
        <v>81</v>
      </c>
      <c r="AW1264" s="13" t="s">
        <v>30</v>
      </c>
      <c r="AX1264" s="13" t="s">
        <v>73</v>
      </c>
      <c r="AY1264" s="246" t="s">
        <v>160</v>
      </c>
    </row>
    <row r="1265" s="14" customFormat="1">
      <c r="A1265" s="14"/>
      <c r="B1265" s="247"/>
      <c r="C1265" s="248"/>
      <c r="D1265" s="232" t="s">
        <v>172</v>
      </c>
      <c r="E1265" s="249" t="s">
        <v>1</v>
      </c>
      <c r="F1265" s="250" t="s">
        <v>1262</v>
      </c>
      <c r="G1265" s="248"/>
      <c r="H1265" s="251">
        <v>2</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172</v>
      </c>
      <c r="AU1265" s="257" t="s">
        <v>83</v>
      </c>
      <c r="AV1265" s="14" t="s">
        <v>83</v>
      </c>
      <c r="AW1265" s="14" t="s">
        <v>30</v>
      </c>
      <c r="AX1265" s="14" t="s">
        <v>73</v>
      </c>
      <c r="AY1265" s="257" t="s">
        <v>160</v>
      </c>
    </row>
    <row r="1266" s="13" customFormat="1">
      <c r="A1266" s="13"/>
      <c r="B1266" s="237"/>
      <c r="C1266" s="238"/>
      <c r="D1266" s="232" t="s">
        <v>172</v>
      </c>
      <c r="E1266" s="239" t="s">
        <v>1</v>
      </c>
      <c r="F1266" s="240" t="s">
        <v>630</v>
      </c>
      <c r="G1266" s="238"/>
      <c r="H1266" s="239" t="s">
        <v>1</v>
      </c>
      <c r="I1266" s="241"/>
      <c r="J1266" s="238"/>
      <c r="K1266" s="238"/>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172</v>
      </c>
      <c r="AU1266" s="246" t="s">
        <v>83</v>
      </c>
      <c r="AV1266" s="13" t="s">
        <v>81</v>
      </c>
      <c r="AW1266" s="13" t="s">
        <v>30</v>
      </c>
      <c r="AX1266" s="13" t="s">
        <v>73</v>
      </c>
      <c r="AY1266" s="246" t="s">
        <v>160</v>
      </c>
    </row>
    <row r="1267" s="14" customFormat="1">
      <c r="A1267" s="14"/>
      <c r="B1267" s="247"/>
      <c r="C1267" s="248"/>
      <c r="D1267" s="232" t="s">
        <v>172</v>
      </c>
      <c r="E1267" s="249" t="s">
        <v>1</v>
      </c>
      <c r="F1267" s="250" t="s">
        <v>1261</v>
      </c>
      <c r="G1267" s="248"/>
      <c r="H1267" s="251">
        <v>1.2</v>
      </c>
      <c r="I1267" s="252"/>
      <c r="J1267" s="248"/>
      <c r="K1267" s="248"/>
      <c r="L1267" s="253"/>
      <c r="M1267" s="254"/>
      <c r="N1267" s="255"/>
      <c r="O1267" s="255"/>
      <c r="P1267" s="255"/>
      <c r="Q1267" s="255"/>
      <c r="R1267" s="255"/>
      <c r="S1267" s="255"/>
      <c r="T1267" s="256"/>
      <c r="U1267" s="14"/>
      <c r="V1267" s="14"/>
      <c r="W1267" s="14"/>
      <c r="X1267" s="14"/>
      <c r="Y1267" s="14"/>
      <c r="Z1267" s="14"/>
      <c r="AA1267" s="14"/>
      <c r="AB1267" s="14"/>
      <c r="AC1267" s="14"/>
      <c r="AD1267" s="14"/>
      <c r="AE1267" s="14"/>
      <c r="AT1267" s="257" t="s">
        <v>172</v>
      </c>
      <c r="AU1267" s="257" t="s">
        <v>83</v>
      </c>
      <c r="AV1267" s="14" t="s">
        <v>83</v>
      </c>
      <c r="AW1267" s="14" t="s">
        <v>30</v>
      </c>
      <c r="AX1267" s="14" t="s">
        <v>73</v>
      </c>
      <c r="AY1267" s="257" t="s">
        <v>160</v>
      </c>
    </row>
    <row r="1268" s="13" customFormat="1">
      <c r="A1268" s="13"/>
      <c r="B1268" s="237"/>
      <c r="C1268" s="238"/>
      <c r="D1268" s="232" t="s">
        <v>172</v>
      </c>
      <c r="E1268" s="239" t="s">
        <v>1</v>
      </c>
      <c r="F1268" s="240" t="s">
        <v>979</v>
      </c>
      <c r="G1268" s="238"/>
      <c r="H1268" s="239" t="s">
        <v>1</v>
      </c>
      <c r="I1268" s="241"/>
      <c r="J1268" s="238"/>
      <c r="K1268" s="238"/>
      <c r="L1268" s="242"/>
      <c r="M1268" s="243"/>
      <c r="N1268" s="244"/>
      <c r="O1268" s="244"/>
      <c r="P1268" s="244"/>
      <c r="Q1268" s="244"/>
      <c r="R1268" s="244"/>
      <c r="S1268" s="244"/>
      <c r="T1268" s="245"/>
      <c r="U1268" s="13"/>
      <c r="V1268" s="13"/>
      <c r="W1268" s="13"/>
      <c r="X1268" s="13"/>
      <c r="Y1268" s="13"/>
      <c r="Z1268" s="13"/>
      <c r="AA1268" s="13"/>
      <c r="AB1268" s="13"/>
      <c r="AC1268" s="13"/>
      <c r="AD1268" s="13"/>
      <c r="AE1268" s="13"/>
      <c r="AT1268" s="246" t="s">
        <v>172</v>
      </c>
      <c r="AU1268" s="246" t="s">
        <v>83</v>
      </c>
      <c r="AV1268" s="13" t="s">
        <v>81</v>
      </c>
      <c r="AW1268" s="13" t="s">
        <v>30</v>
      </c>
      <c r="AX1268" s="13" t="s">
        <v>73</v>
      </c>
      <c r="AY1268" s="246" t="s">
        <v>160</v>
      </c>
    </row>
    <row r="1269" s="14" customFormat="1">
      <c r="A1269" s="14"/>
      <c r="B1269" s="247"/>
      <c r="C1269" s="248"/>
      <c r="D1269" s="232" t="s">
        <v>172</v>
      </c>
      <c r="E1269" s="249" t="s">
        <v>1</v>
      </c>
      <c r="F1269" s="250" t="s">
        <v>1263</v>
      </c>
      <c r="G1269" s="248"/>
      <c r="H1269" s="251">
        <v>5.5199999999999996</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172</v>
      </c>
      <c r="AU1269" s="257" t="s">
        <v>83</v>
      </c>
      <c r="AV1269" s="14" t="s">
        <v>83</v>
      </c>
      <c r="AW1269" s="14" t="s">
        <v>30</v>
      </c>
      <c r="AX1269" s="14" t="s">
        <v>73</v>
      </c>
      <c r="AY1269" s="257" t="s">
        <v>160</v>
      </c>
    </row>
    <row r="1270" s="13" customFormat="1">
      <c r="A1270" s="13"/>
      <c r="B1270" s="237"/>
      <c r="C1270" s="238"/>
      <c r="D1270" s="232" t="s">
        <v>172</v>
      </c>
      <c r="E1270" s="239" t="s">
        <v>1</v>
      </c>
      <c r="F1270" s="240" t="s">
        <v>987</v>
      </c>
      <c r="G1270" s="238"/>
      <c r="H1270" s="239" t="s">
        <v>1</v>
      </c>
      <c r="I1270" s="241"/>
      <c r="J1270" s="238"/>
      <c r="K1270" s="238"/>
      <c r="L1270" s="242"/>
      <c r="M1270" s="243"/>
      <c r="N1270" s="244"/>
      <c r="O1270" s="244"/>
      <c r="P1270" s="244"/>
      <c r="Q1270" s="244"/>
      <c r="R1270" s="244"/>
      <c r="S1270" s="244"/>
      <c r="T1270" s="245"/>
      <c r="U1270" s="13"/>
      <c r="V1270" s="13"/>
      <c r="W1270" s="13"/>
      <c r="X1270" s="13"/>
      <c r="Y1270" s="13"/>
      <c r="Z1270" s="13"/>
      <c r="AA1270" s="13"/>
      <c r="AB1270" s="13"/>
      <c r="AC1270" s="13"/>
      <c r="AD1270" s="13"/>
      <c r="AE1270" s="13"/>
      <c r="AT1270" s="246" t="s">
        <v>172</v>
      </c>
      <c r="AU1270" s="246" t="s">
        <v>83</v>
      </c>
      <c r="AV1270" s="13" t="s">
        <v>81</v>
      </c>
      <c r="AW1270" s="13" t="s">
        <v>30</v>
      </c>
      <c r="AX1270" s="13" t="s">
        <v>73</v>
      </c>
      <c r="AY1270" s="246" t="s">
        <v>160</v>
      </c>
    </row>
    <row r="1271" s="14" customFormat="1">
      <c r="A1271" s="14"/>
      <c r="B1271" s="247"/>
      <c r="C1271" s="248"/>
      <c r="D1271" s="232" t="s">
        <v>172</v>
      </c>
      <c r="E1271" s="249" t="s">
        <v>1</v>
      </c>
      <c r="F1271" s="250" t="s">
        <v>1264</v>
      </c>
      <c r="G1271" s="248"/>
      <c r="H1271" s="251">
        <v>3.9500000000000002</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172</v>
      </c>
      <c r="AU1271" s="257" t="s">
        <v>83</v>
      </c>
      <c r="AV1271" s="14" t="s">
        <v>83</v>
      </c>
      <c r="AW1271" s="14" t="s">
        <v>30</v>
      </c>
      <c r="AX1271" s="14" t="s">
        <v>73</v>
      </c>
      <c r="AY1271" s="257" t="s">
        <v>160</v>
      </c>
    </row>
    <row r="1272" s="13" customFormat="1">
      <c r="A1272" s="13"/>
      <c r="B1272" s="237"/>
      <c r="C1272" s="238"/>
      <c r="D1272" s="232" t="s">
        <v>172</v>
      </c>
      <c r="E1272" s="239" t="s">
        <v>1</v>
      </c>
      <c r="F1272" s="240" t="s">
        <v>989</v>
      </c>
      <c r="G1272" s="238"/>
      <c r="H1272" s="239" t="s">
        <v>1</v>
      </c>
      <c r="I1272" s="241"/>
      <c r="J1272" s="238"/>
      <c r="K1272" s="238"/>
      <c r="L1272" s="242"/>
      <c r="M1272" s="243"/>
      <c r="N1272" s="244"/>
      <c r="O1272" s="244"/>
      <c r="P1272" s="244"/>
      <c r="Q1272" s="244"/>
      <c r="R1272" s="244"/>
      <c r="S1272" s="244"/>
      <c r="T1272" s="245"/>
      <c r="U1272" s="13"/>
      <c r="V1272" s="13"/>
      <c r="W1272" s="13"/>
      <c r="X1272" s="13"/>
      <c r="Y1272" s="13"/>
      <c r="Z1272" s="13"/>
      <c r="AA1272" s="13"/>
      <c r="AB1272" s="13"/>
      <c r="AC1272" s="13"/>
      <c r="AD1272" s="13"/>
      <c r="AE1272" s="13"/>
      <c r="AT1272" s="246" t="s">
        <v>172</v>
      </c>
      <c r="AU1272" s="246" t="s">
        <v>83</v>
      </c>
      <c r="AV1272" s="13" t="s">
        <v>81</v>
      </c>
      <c r="AW1272" s="13" t="s">
        <v>30</v>
      </c>
      <c r="AX1272" s="13" t="s">
        <v>73</v>
      </c>
      <c r="AY1272" s="246" t="s">
        <v>160</v>
      </c>
    </row>
    <row r="1273" s="14" customFormat="1">
      <c r="A1273" s="14"/>
      <c r="B1273" s="247"/>
      <c r="C1273" s="248"/>
      <c r="D1273" s="232" t="s">
        <v>172</v>
      </c>
      <c r="E1273" s="249" t="s">
        <v>1</v>
      </c>
      <c r="F1273" s="250" t="s">
        <v>1264</v>
      </c>
      <c r="G1273" s="248"/>
      <c r="H1273" s="251">
        <v>3.9500000000000002</v>
      </c>
      <c r="I1273" s="252"/>
      <c r="J1273" s="248"/>
      <c r="K1273" s="248"/>
      <c r="L1273" s="253"/>
      <c r="M1273" s="254"/>
      <c r="N1273" s="255"/>
      <c r="O1273" s="255"/>
      <c r="P1273" s="255"/>
      <c r="Q1273" s="255"/>
      <c r="R1273" s="255"/>
      <c r="S1273" s="255"/>
      <c r="T1273" s="256"/>
      <c r="U1273" s="14"/>
      <c r="V1273" s="14"/>
      <c r="W1273" s="14"/>
      <c r="X1273" s="14"/>
      <c r="Y1273" s="14"/>
      <c r="Z1273" s="14"/>
      <c r="AA1273" s="14"/>
      <c r="AB1273" s="14"/>
      <c r="AC1273" s="14"/>
      <c r="AD1273" s="14"/>
      <c r="AE1273" s="14"/>
      <c r="AT1273" s="257" t="s">
        <v>172</v>
      </c>
      <c r="AU1273" s="257" t="s">
        <v>83</v>
      </c>
      <c r="AV1273" s="14" t="s">
        <v>83</v>
      </c>
      <c r="AW1273" s="14" t="s">
        <v>30</v>
      </c>
      <c r="AX1273" s="14" t="s">
        <v>73</v>
      </c>
      <c r="AY1273" s="257" t="s">
        <v>160</v>
      </c>
    </row>
    <row r="1274" s="13" customFormat="1">
      <c r="A1274" s="13"/>
      <c r="B1274" s="237"/>
      <c r="C1274" s="238"/>
      <c r="D1274" s="232" t="s">
        <v>172</v>
      </c>
      <c r="E1274" s="239" t="s">
        <v>1</v>
      </c>
      <c r="F1274" s="240" t="s">
        <v>458</v>
      </c>
      <c r="G1274" s="238"/>
      <c r="H1274" s="239" t="s">
        <v>1</v>
      </c>
      <c r="I1274" s="241"/>
      <c r="J1274" s="238"/>
      <c r="K1274" s="238"/>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172</v>
      </c>
      <c r="AU1274" s="246" t="s">
        <v>83</v>
      </c>
      <c r="AV1274" s="13" t="s">
        <v>81</v>
      </c>
      <c r="AW1274" s="13" t="s">
        <v>30</v>
      </c>
      <c r="AX1274" s="13" t="s">
        <v>73</v>
      </c>
      <c r="AY1274" s="246" t="s">
        <v>160</v>
      </c>
    </row>
    <row r="1275" s="14" customFormat="1">
      <c r="A1275" s="14"/>
      <c r="B1275" s="247"/>
      <c r="C1275" s="248"/>
      <c r="D1275" s="232" t="s">
        <v>172</v>
      </c>
      <c r="E1275" s="249" t="s">
        <v>1</v>
      </c>
      <c r="F1275" s="250" t="s">
        <v>1264</v>
      </c>
      <c r="G1275" s="248"/>
      <c r="H1275" s="251">
        <v>3.9500000000000002</v>
      </c>
      <c r="I1275" s="252"/>
      <c r="J1275" s="248"/>
      <c r="K1275" s="248"/>
      <c r="L1275" s="253"/>
      <c r="M1275" s="254"/>
      <c r="N1275" s="255"/>
      <c r="O1275" s="255"/>
      <c r="P1275" s="255"/>
      <c r="Q1275" s="255"/>
      <c r="R1275" s="255"/>
      <c r="S1275" s="255"/>
      <c r="T1275" s="256"/>
      <c r="U1275" s="14"/>
      <c r="V1275" s="14"/>
      <c r="W1275" s="14"/>
      <c r="X1275" s="14"/>
      <c r="Y1275" s="14"/>
      <c r="Z1275" s="14"/>
      <c r="AA1275" s="14"/>
      <c r="AB1275" s="14"/>
      <c r="AC1275" s="14"/>
      <c r="AD1275" s="14"/>
      <c r="AE1275" s="14"/>
      <c r="AT1275" s="257" t="s">
        <v>172</v>
      </c>
      <c r="AU1275" s="257" t="s">
        <v>83</v>
      </c>
      <c r="AV1275" s="14" t="s">
        <v>83</v>
      </c>
      <c r="AW1275" s="14" t="s">
        <v>30</v>
      </c>
      <c r="AX1275" s="14" t="s">
        <v>73</v>
      </c>
      <c r="AY1275" s="257" t="s">
        <v>160</v>
      </c>
    </row>
    <row r="1276" s="13" customFormat="1">
      <c r="A1276" s="13"/>
      <c r="B1276" s="237"/>
      <c r="C1276" s="238"/>
      <c r="D1276" s="232" t="s">
        <v>172</v>
      </c>
      <c r="E1276" s="239" t="s">
        <v>1</v>
      </c>
      <c r="F1276" s="240" t="s">
        <v>460</v>
      </c>
      <c r="G1276" s="238"/>
      <c r="H1276" s="239" t="s">
        <v>1</v>
      </c>
      <c r="I1276" s="241"/>
      <c r="J1276" s="238"/>
      <c r="K1276" s="238"/>
      <c r="L1276" s="242"/>
      <c r="M1276" s="243"/>
      <c r="N1276" s="244"/>
      <c r="O1276" s="244"/>
      <c r="P1276" s="244"/>
      <c r="Q1276" s="244"/>
      <c r="R1276" s="244"/>
      <c r="S1276" s="244"/>
      <c r="T1276" s="245"/>
      <c r="U1276" s="13"/>
      <c r="V1276" s="13"/>
      <c r="W1276" s="13"/>
      <c r="X1276" s="13"/>
      <c r="Y1276" s="13"/>
      <c r="Z1276" s="13"/>
      <c r="AA1276" s="13"/>
      <c r="AB1276" s="13"/>
      <c r="AC1276" s="13"/>
      <c r="AD1276" s="13"/>
      <c r="AE1276" s="13"/>
      <c r="AT1276" s="246" t="s">
        <v>172</v>
      </c>
      <c r="AU1276" s="246" t="s">
        <v>83</v>
      </c>
      <c r="AV1276" s="13" t="s">
        <v>81</v>
      </c>
      <c r="AW1276" s="13" t="s">
        <v>30</v>
      </c>
      <c r="AX1276" s="13" t="s">
        <v>73</v>
      </c>
      <c r="AY1276" s="246" t="s">
        <v>160</v>
      </c>
    </row>
    <row r="1277" s="14" customFormat="1">
      <c r="A1277" s="14"/>
      <c r="B1277" s="247"/>
      <c r="C1277" s="248"/>
      <c r="D1277" s="232" t="s">
        <v>172</v>
      </c>
      <c r="E1277" s="249" t="s">
        <v>1</v>
      </c>
      <c r="F1277" s="250" t="s">
        <v>1264</v>
      </c>
      <c r="G1277" s="248"/>
      <c r="H1277" s="251">
        <v>3.9500000000000002</v>
      </c>
      <c r="I1277" s="252"/>
      <c r="J1277" s="248"/>
      <c r="K1277" s="248"/>
      <c r="L1277" s="253"/>
      <c r="M1277" s="254"/>
      <c r="N1277" s="255"/>
      <c r="O1277" s="255"/>
      <c r="P1277" s="255"/>
      <c r="Q1277" s="255"/>
      <c r="R1277" s="255"/>
      <c r="S1277" s="255"/>
      <c r="T1277" s="256"/>
      <c r="U1277" s="14"/>
      <c r="V1277" s="14"/>
      <c r="W1277" s="14"/>
      <c r="X1277" s="14"/>
      <c r="Y1277" s="14"/>
      <c r="Z1277" s="14"/>
      <c r="AA1277" s="14"/>
      <c r="AB1277" s="14"/>
      <c r="AC1277" s="14"/>
      <c r="AD1277" s="14"/>
      <c r="AE1277" s="14"/>
      <c r="AT1277" s="257" t="s">
        <v>172</v>
      </c>
      <c r="AU1277" s="257" t="s">
        <v>83</v>
      </c>
      <c r="AV1277" s="14" t="s">
        <v>83</v>
      </c>
      <c r="AW1277" s="14" t="s">
        <v>30</v>
      </c>
      <c r="AX1277" s="14" t="s">
        <v>73</v>
      </c>
      <c r="AY1277" s="257" t="s">
        <v>160</v>
      </c>
    </row>
    <row r="1278" s="13" customFormat="1">
      <c r="A1278" s="13"/>
      <c r="B1278" s="237"/>
      <c r="C1278" s="238"/>
      <c r="D1278" s="232" t="s">
        <v>172</v>
      </c>
      <c r="E1278" s="239" t="s">
        <v>1</v>
      </c>
      <c r="F1278" s="240" t="s">
        <v>999</v>
      </c>
      <c r="G1278" s="238"/>
      <c r="H1278" s="239" t="s">
        <v>1</v>
      </c>
      <c r="I1278" s="241"/>
      <c r="J1278" s="238"/>
      <c r="K1278" s="238"/>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172</v>
      </c>
      <c r="AU1278" s="246" t="s">
        <v>83</v>
      </c>
      <c r="AV1278" s="13" t="s">
        <v>81</v>
      </c>
      <c r="AW1278" s="13" t="s">
        <v>30</v>
      </c>
      <c r="AX1278" s="13" t="s">
        <v>73</v>
      </c>
      <c r="AY1278" s="246" t="s">
        <v>160</v>
      </c>
    </row>
    <row r="1279" s="14" customFormat="1">
      <c r="A1279" s="14"/>
      <c r="B1279" s="247"/>
      <c r="C1279" s="248"/>
      <c r="D1279" s="232" t="s">
        <v>172</v>
      </c>
      <c r="E1279" s="249" t="s">
        <v>1</v>
      </c>
      <c r="F1279" s="250" t="s">
        <v>1265</v>
      </c>
      <c r="G1279" s="248"/>
      <c r="H1279" s="251">
        <v>2.4500000000000002</v>
      </c>
      <c r="I1279" s="252"/>
      <c r="J1279" s="248"/>
      <c r="K1279" s="248"/>
      <c r="L1279" s="253"/>
      <c r="M1279" s="254"/>
      <c r="N1279" s="255"/>
      <c r="O1279" s="255"/>
      <c r="P1279" s="255"/>
      <c r="Q1279" s="255"/>
      <c r="R1279" s="255"/>
      <c r="S1279" s="255"/>
      <c r="T1279" s="256"/>
      <c r="U1279" s="14"/>
      <c r="V1279" s="14"/>
      <c r="W1279" s="14"/>
      <c r="X1279" s="14"/>
      <c r="Y1279" s="14"/>
      <c r="Z1279" s="14"/>
      <c r="AA1279" s="14"/>
      <c r="AB1279" s="14"/>
      <c r="AC1279" s="14"/>
      <c r="AD1279" s="14"/>
      <c r="AE1279" s="14"/>
      <c r="AT1279" s="257" t="s">
        <v>172</v>
      </c>
      <c r="AU1279" s="257" t="s">
        <v>83</v>
      </c>
      <c r="AV1279" s="14" t="s">
        <v>83</v>
      </c>
      <c r="AW1279" s="14" t="s">
        <v>30</v>
      </c>
      <c r="AX1279" s="14" t="s">
        <v>73</v>
      </c>
      <c r="AY1279" s="257" t="s">
        <v>160</v>
      </c>
    </row>
    <row r="1280" s="13" customFormat="1">
      <c r="A1280" s="13"/>
      <c r="B1280" s="237"/>
      <c r="C1280" s="238"/>
      <c r="D1280" s="232" t="s">
        <v>172</v>
      </c>
      <c r="E1280" s="239" t="s">
        <v>1</v>
      </c>
      <c r="F1280" s="240" t="s">
        <v>1001</v>
      </c>
      <c r="G1280" s="238"/>
      <c r="H1280" s="239" t="s">
        <v>1</v>
      </c>
      <c r="I1280" s="241"/>
      <c r="J1280" s="238"/>
      <c r="K1280" s="238"/>
      <c r="L1280" s="242"/>
      <c r="M1280" s="243"/>
      <c r="N1280" s="244"/>
      <c r="O1280" s="244"/>
      <c r="P1280" s="244"/>
      <c r="Q1280" s="244"/>
      <c r="R1280" s="244"/>
      <c r="S1280" s="244"/>
      <c r="T1280" s="245"/>
      <c r="U1280" s="13"/>
      <c r="V1280" s="13"/>
      <c r="W1280" s="13"/>
      <c r="X1280" s="13"/>
      <c r="Y1280" s="13"/>
      <c r="Z1280" s="13"/>
      <c r="AA1280" s="13"/>
      <c r="AB1280" s="13"/>
      <c r="AC1280" s="13"/>
      <c r="AD1280" s="13"/>
      <c r="AE1280" s="13"/>
      <c r="AT1280" s="246" t="s">
        <v>172</v>
      </c>
      <c r="AU1280" s="246" t="s">
        <v>83</v>
      </c>
      <c r="AV1280" s="13" t="s">
        <v>81</v>
      </c>
      <c r="AW1280" s="13" t="s">
        <v>30</v>
      </c>
      <c r="AX1280" s="13" t="s">
        <v>73</v>
      </c>
      <c r="AY1280" s="246" t="s">
        <v>160</v>
      </c>
    </row>
    <row r="1281" s="14" customFormat="1">
      <c r="A1281" s="14"/>
      <c r="B1281" s="247"/>
      <c r="C1281" s="248"/>
      <c r="D1281" s="232" t="s">
        <v>172</v>
      </c>
      <c r="E1281" s="249" t="s">
        <v>1</v>
      </c>
      <c r="F1281" s="250" t="s">
        <v>1266</v>
      </c>
      <c r="G1281" s="248"/>
      <c r="H1281" s="251">
        <v>3.4500000000000002</v>
      </c>
      <c r="I1281" s="252"/>
      <c r="J1281" s="248"/>
      <c r="K1281" s="248"/>
      <c r="L1281" s="253"/>
      <c r="M1281" s="254"/>
      <c r="N1281" s="255"/>
      <c r="O1281" s="255"/>
      <c r="P1281" s="255"/>
      <c r="Q1281" s="255"/>
      <c r="R1281" s="255"/>
      <c r="S1281" s="255"/>
      <c r="T1281" s="256"/>
      <c r="U1281" s="14"/>
      <c r="V1281" s="14"/>
      <c r="W1281" s="14"/>
      <c r="X1281" s="14"/>
      <c r="Y1281" s="14"/>
      <c r="Z1281" s="14"/>
      <c r="AA1281" s="14"/>
      <c r="AB1281" s="14"/>
      <c r="AC1281" s="14"/>
      <c r="AD1281" s="14"/>
      <c r="AE1281" s="14"/>
      <c r="AT1281" s="257" t="s">
        <v>172</v>
      </c>
      <c r="AU1281" s="257" t="s">
        <v>83</v>
      </c>
      <c r="AV1281" s="14" t="s">
        <v>83</v>
      </c>
      <c r="AW1281" s="14" t="s">
        <v>30</v>
      </c>
      <c r="AX1281" s="14" t="s">
        <v>73</v>
      </c>
      <c r="AY1281" s="257" t="s">
        <v>160</v>
      </c>
    </row>
    <row r="1282" s="13" customFormat="1">
      <c r="A1282" s="13"/>
      <c r="B1282" s="237"/>
      <c r="C1282" s="238"/>
      <c r="D1282" s="232" t="s">
        <v>172</v>
      </c>
      <c r="E1282" s="239" t="s">
        <v>1</v>
      </c>
      <c r="F1282" s="240" t="s">
        <v>1003</v>
      </c>
      <c r="G1282" s="238"/>
      <c r="H1282" s="239" t="s">
        <v>1</v>
      </c>
      <c r="I1282" s="241"/>
      <c r="J1282" s="238"/>
      <c r="K1282" s="238"/>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172</v>
      </c>
      <c r="AU1282" s="246" t="s">
        <v>83</v>
      </c>
      <c r="AV1282" s="13" t="s">
        <v>81</v>
      </c>
      <c r="AW1282" s="13" t="s">
        <v>30</v>
      </c>
      <c r="AX1282" s="13" t="s">
        <v>73</v>
      </c>
      <c r="AY1282" s="246" t="s">
        <v>160</v>
      </c>
    </row>
    <row r="1283" s="14" customFormat="1">
      <c r="A1283" s="14"/>
      <c r="B1283" s="247"/>
      <c r="C1283" s="248"/>
      <c r="D1283" s="232" t="s">
        <v>172</v>
      </c>
      <c r="E1283" s="249" t="s">
        <v>1</v>
      </c>
      <c r="F1283" s="250" t="s">
        <v>1267</v>
      </c>
      <c r="G1283" s="248"/>
      <c r="H1283" s="251">
        <v>5.3499999999999996</v>
      </c>
      <c r="I1283" s="252"/>
      <c r="J1283" s="248"/>
      <c r="K1283" s="248"/>
      <c r="L1283" s="253"/>
      <c r="M1283" s="254"/>
      <c r="N1283" s="255"/>
      <c r="O1283" s="255"/>
      <c r="P1283" s="255"/>
      <c r="Q1283" s="255"/>
      <c r="R1283" s="255"/>
      <c r="S1283" s="255"/>
      <c r="T1283" s="256"/>
      <c r="U1283" s="14"/>
      <c r="V1283" s="14"/>
      <c r="W1283" s="14"/>
      <c r="X1283" s="14"/>
      <c r="Y1283" s="14"/>
      <c r="Z1283" s="14"/>
      <c r="AA1283" s="14"/>
      <c r="AB1283" s="14"/>
      <c r="AC1283" s="14"/>
      <c r="AD1283" s="14"/>
      <c r="AE1283" s="14"/>
      <c r="AT1283" s="257" t="s">
        <v>172</v>
      </c>
      <c r="AU1283" s="257" t="s">
        <v>83</v>
      </c>
      <c r="AV1283" s="14" t="s">
        <v>83</v>
      </c>
      <c r="AW1283" s="14" t="s">
        <v>30</v>
      </c>
      <c r="AX1283" s="14" t="s">
        <v>73</v>
      </c>
      <c r="AY1283" s="257" t="s">
        <v>160</v>
      </c>
    </row>
    <row r="1284" s="13" customFormat="1">
      <c r="A1284" s="13"/>
      <c r="B1284" s="237"/>
      <c r="C1284" s="238"/>
      <c r="D1284" s="232" t="s">
        <v>172</v>
      </c>
      <c r="E1284" s="239" t="s">
        <v>1</v>
      </c>
      <c r="F1284" s="240" t="s">
        <v>490</v>
      </c>
      <c r="G1284" s="238"/>
      <c r="H1284" s="239" t="s">
        <v>1</v>
      </c>
      <c r="I1284" s="241"/>
      <c r="J1284" s="238"/>
      <c r="K1284" s="238"/>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172</v>
      </c>
      <c r="AU1284" s="246" t="s">
        <v>83</v>
      </c>
      <c r="AV1284" s="13" t="s">
        <v>81</v>
      </c>
      <c r="AW1284" s="13" t="s">
        <v>30</v>
      </c>
      <c r="AX1284" s="13" t="s">
        <v>73</v>
      </c>
      <c r="AY1284" s="246" t="s">
        <v>160</v>
      </c>
    </row>
    <row r="1285" s="14" customFormat="1">
      <c r="A1285" s="14"/>
      <c r="B1285" s="247"/>
      <c r="C1285" s="248"/>
      <c r="D1285" s="232" t="s">
        <v>172</v>
      </c>
      <c r="E1285" s="249" t="s">
        <v>1</v>
      </c>
      <c r="F1285" s="250" t="s">
        <v>1266</v>
      </c>
      <c r="G1285" s="248"/>
      <c r="H1285" s="251">
        <v>3.4500000000000002</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172</v>
      </c>
      <c r="AU1285" s="257" t="s">
        <v>83</v>
      </c>
      <c r="AV1285" s="14" t="s">
        <v>83</v>
      </c>
      <c r="AW1285" s="14" t="s">
        <v>30</v>
      </c>
      <c r="AX1285" s="14" t="s">
        <v>73</v>
      </c>
      <c r="AY1285" s="257" t="s">
        <v>160</v>
      </c>
    </row>
    <row r="1286" s="16" customFormat="1">
      <c r="A1286" s="16"/>
      <c r="B1286" s="269"/>
      <c r="C1286" s="270"/>
      <c r="D1286" s="232" t="s">
        <v>172</v>
      </c>
      <c r="E1286" s="271" t="s">
        <v>1</v>
      </c>
      <c r="F1286" s="272" t="s">
        <v>182</v>
      </c>
      <c r="G1286" s="270"/>
      <c r="H1286" s="273">
        <v>45.359999999999999</v>
      </c>
      <c r="I1286" s="274"/>
      <c r="J1286" s="270"/>
      <c r="K1286" s="270"/>
      <c r="L1286" s="275"/>
      <c r="M1286" s="276"/>
      <c r="N1286" s="277"/>
      <c r="O1286" s="277"/>
      <c r="P1286" s="277"/>
      <c r="Q1286" s="277"/>
      <c r="R1286" s="277"/>
      <c r="S1286" s="277"/>
      <c r="T1286" s="278"/>
      <c r="U1286" s="16"/>
      <c r="V1286" s="16"/>
      <c r="W1286" s="16"/>
      <c r="X1286" s="16"/>
      <c r="Y1286" s="16"/>
      <c r="Z1286" s="16"/>
      <c r="AA1286" s="16"/>
      <c r="AB1286" s="16"/>
      <c r="AC1286" s="16"/>
      <c r="AD1286" s="16"/>
      <c r="AE1286" s="16"/>
      <c r="AT1286" s="279" t="s">
        <v>172</v>
      </c>
      <c r="AU1286" s="279" t="s">
        <v>83</v>
      </c>
      <c r="AV1286" s="16" t="s">
        <v>168</v>
      </c>
      <c r="AW1286" s="16" t="s">
        <v>30</v>
      </c>
      <c r="AX1286" s="16" t="s">
        <v>81</v>
      </c>
      <c r="AY1286" s="279" t="s">
        <v>160</v>
      </c>
    </row>
    <row r="1287" s="2" customFormat="1" ht="33" customHeight="1">
      <c r="A1287" s="39"/>
      <c r="B1287" s="40"/>
      <c r="C1287" s="219" t="s">
        <v>1268</v>
      </c>
      <c r="D1287" s="219" t="s">
        <v>163</v>
      </c>
      <c r="E1287" s="220" t="s">
        <v>1269</v>
      </c>
      <c r="F1287" s="221" t="s">
        <v>1270</v>
      </c>
      <c r="G1287" s="222" t="s">
        <v>166</v>
      </c>
      <c r="H1287" s="223">
        <v>754.64700000000005</v>
      </c>
      <c r="I1287" s="224"/>
      <c r="J1287" s="225">
        <f>ROUND(I1287*H1287,2)</f>
        <v>0</v>
      </c>
      <c r="K1287" s="221" t="s">
        <v>1</v>
      </c>
      <c r="L1287" s="45"/>
      <c r="M1287" s="226" t="s">
        <v>1</v>
      </c>
      <c r="N1287" s="227" t="s">
        <v>38</v>
      </c>
      <c r="O1287" s="92"/>
      <c r="P1287" s="228">
        <f>O1287*H1287</f>
        <v>0</v>
      </c>
      <c r="Q1287" s="228">
        <v>0.045030000000000001</v>
      </c>
      <c r="R1287" s="228">
        <f>Q1287*H1287</f>
        <v>33.981754410000001</v>
      </c>
      <c r="S1287" s="228">
        <v>0</v>
      </c>
      <c r="T1287" s="229">
        <f>S1287*H1287</f>
        <v>0</v>
      </c>
      <c r="U1287" s="39"/>
      <c r="V1287" s="39"/>
      <c r="W1287" s="39"/>
      <c r="X1287" s="39"/>
      <c r="Y1287" s="39"/>
      <c r="Z1287" s="39"/>
      <c r="AA1287" s="39"/>
      <c r="AB1287" s="39"/>
      <c r="AC1287" s="39"/>
      <c r="AD1287" s="39"/>
      <c r="AE1287" s="39"/>
      <c r="AR1287" s="230" t="s">
        <v>251</v>
      </c>
      <c r="AT1287" s="230" t="s">
        <v>163</v>
      </c>
      <c r="AU1287" s="230" t="s">
        <v>83</v>
      </c>
      <c r="AY1287" s="18" t="s">
        <v>160</v>
      </c>
      <c r="BE1287" s="231">
        <f>IF(N1287="základní",J1287,0)</f>
        <v>0</v>
      </c>
      <c r="BF1287" s="231">
        <f>IF(N1287="snížená",J1287,0)</f>
        <v>0</v>
      </c>
      <c r="BG1287" s="231">
        <f>IF(N1287="zákl. přenesená",J1287,0)</f>
        <v>0</v>
      </c>
      <c r="BH1287" s="231">
        <f>IF(N1287="sníž. přenesená",J1287,0)</f>
        <v>0</v>
      </c>
      <c r="BI1287" s="231">
        <f>IF(N1287="nulová",J1287,0)</f>
        <v>0</v>
      </c>
      <c r="BJ1287" s="18" t="s">
        <v>81</v>
      </c>
      <c r="BK1287" s="231">
        <f>ROUND(I1287*H1287,2)</f>
        <v>0</v>
      </c>
      <c r="BL1287" s="18" t="s">
        <v>251</v>
      </c>
      <c r="BM1287" s="230" t="s">
        <v>1271</v>
      </c>
    </row>
    <row r="1288" s="2" customFormat="1">
      <c r="A1288" s="39"/>
      <c r="B1288" s="40"/>
      <c r="C1288" s="41"/>
      <c r="D1288" s="232" t="s">
        <v>170</v>
      </c>
      <c r="E1288" s="41"/>
      <c r="F1288" s="233" t="s">
        <v>1270</v>
      </c>
      <c r="G1288" s="41"/>
      <c r="H1288" s="41"/>
      <c r="I1288" s="234"/>
      <c r="J1288" s="41"/>
      <c r="K1288" s="41"/>
      <c r="L1288" s="45"/>
      <c r="M1288" s="235"/>
      <c r="N1288" s="236"/>
      <c r="O1288" s="92"/>
      <c r="P1288" s="92"/>
      <c r="Q1288" s="92"/>
      <c r="R1288" s="92"/>
      <c r="S1288" s="92"/>
      <c r="T1288" s="93"/>
      <c r="U1288" s="39"/>
      <c r="V1288" s="39"/>
      <c r="W1288" s="39"/>
      <c r="X1288" s="39"/>
      <c r="Y1288" s="39"/>
      <c r="Z1288" s="39"/>
      <c r="AA1288" s="39"/>
      <c r="AB1288" s="39"/>
      <c r="AC1288" s="39"/>
      <c r="AD1288" s="39"/>
      <c r="AE1288" s="39"/>
      <c r="AT1288" s="18" t="s">
        <v>170</v>
      </c>
      <c r="AU1288" s="18" t="s">
        <v>83</v>
      </c>
    </row>
    <row r="1289" s="13" customFormat="1">
      <c r="A1289" s="13"/>
      <c r="B1289" s="237"/>
      <c r="C1289" s="238"/>
      <c r="D1289" s="232" t="s">
        <v>172</v>
      </c>
      <c r="E1289" s="239" t="s">
        <v>1</v>
      </c>
      <c r="F1289" s="240" t="s">
        <v>173</v>
      </c>
      <c r="G1289" s="238"/>
      <c r="H1289" s="239" t="s">
        <v>1</v>
      </c>
      <c r="I1289" s="241"/>
      <c r="J1289" s="238"/>
      <c r="K1289" s="238"/>
      <c r="L1289" s="242"/>
      <c r="M1289" s="243"/>
      <c r="N1289" s="244"/>
      <c r="O1289" s="244"/>
      <c r="P1289" s="244"/>
      <c r="Q1289" s="244"/>
      <c r="R1289" s="244"/>
      <c r="S1289" s="244"/>
      <c r="T1289" s="245"/>
      <c r="U1289" s="13"/>
      <c r="V1289" s="13"/>
      <c r="W1289" s="13"/>
      <c r="X1289" s="13"/>
      <c r="Y1289" s="13"/>
      <c r="Z1289" s="13"/>
      <c r="AA1289" s="13"/>
      <c r="AB1289" s="13"/>
      <c r="AC1289" s="13"/>
      <c r="AD1289" s="13"/>
      <c r="AE1289" s="13"/>
      <c r="AT1289" s="246" t="s">
        <v>172</v>
      </c>
      <c r="AU1289" s="246" t="s">
        <v>83</v>
      </c>
      <c r="AV1289" s="13" t="s">
        <v>81</v>
      </c>
      <c r="AW1289" s="13" t="s">
        <v>30</v>
      </c>
      <c r="AX1289" s="13" t="s">
        <v>73</v>
      </c>
      <c r="AY1289" s="246" t="s">
        <v>160</v>
      </c>
    </row>
    <row r="1290" s="13" customFormat="1">
      <c r="A1290" s="13"/>
      <c r="B1290" s="237"/>
      <c r="C1290" s="238"/>
      <c r="D1290" s="232" t="s">
        <v>172</v>
      </c>
      <c r="E1290" s="239" t="s">
        <v>1</v>
      </c>
      <c r="F1290" s="240" t="s">
        <v>1272</v>
      </c>
      <c r="G1290" s="238"/>
      <c r="H1290" s="239" t="s">
        <v>1</v>
      </c>
      <c r="I1290" s="241"/>
      <c r="J1290" s="238"/>
      <c r="K1290" s="238"/>
      <c r="L1290" s="242"/>
      <c r="M1290" s="243"/>
      <c r="N1290" s="244"/>
      <c r="O1290" s="244"/>
      <c r="P1290" s="244"/>
      <c r="Q1290" s="244"/>
      <c r="R1290" s="244"/>
      <c r="S1290" s="244"/>
      <c r="T1290" s="245"/>
      <c r="U1290" s="13"/>
      <c r="V1290" s="13"/>
      <c r="W1290" s="13"/>
      <c r="X1290" s="13"/>
      <c r="Y1290" s="13"/>
      <c r="Z1290" s="13"/>
      <c r="AA1290" s="13"/>
      <c r="AB1290" s="13"/>
      <c r="AC1290" s="13"/>
      <c r="AD1290" s="13"/>
      <c r="AE1290" s="13"/>
      <c r="AT1290" s="246" t="s">
        <v>172</v>
      </c>
      <c r="AU1290" s="246" t="s">
        <v>83</v>
      </c>
      <c r="AV1290" s="13" t="s">
        <v>81</v>
      </c>
      <c r="AW1290" s="13" t="s">
        <v>30</v>
      </c>
      <c r="AX1290" s="13" t="s">
        <v>73</v>
      </c>
      <c r="AY1290" s="246" t="s">
        <v>160</v>
      </c>
    </row>
    <row r="1291" s="14" customFormat="1">
      <c r="A1291" s="14"/>
      <c r="B1291" s="247"/>
      <c r="C1291" s="248"/>
      <c r="D1291" s="232" t="s">
        <v>172</v>
      </c>
      <c r="E1291" s="249" t="s">
        <v>1</v>
      </c>
      <c r="F1291" s="250" t="s">
        <v>1273</v>
      </c>
      <c r="G1291" s="248"/>
      <c r="H1291" s="251">
        <v>40.537999999999997</v>
      </c>
      <c r="I1291" s="252"/>
      <c r="J1291" s="248"/>
      <c r="K1291" s="248"/>
      <c r="L1291" s="253"/>
      <c r="M1291" s="254"/>
      <c r="N1291" s="255"/>
      <c r="O1291" s="255"/>
      <c r="P1291" s="255"/>
      <c r="Q1291" s="255"/>
      <c r="R1291" s="255"/>
      <c r="S1291" s="255"/>
      <c r="T1291" s="256"/>
      <c r="U1291" s="14"/>
      <c r="V1291" s="14"/>
      <c r="W1291" s="14"/>
      <c r="X1291" s="14"/>
      <c r="Y1291" s="14"/>
      <c r="Z1291" s="14"/>
      <c r="AA1291" s="14"/>
      <c r="AB1291" s="14"/>
      <c r="AC1291" s="14"/>
      <c r="AD1291" s="14"/>
      <c r="AE1291" s="14"/>
      <c r="AT1291" s="257" t="s">
        <v>172</v>
      </c>
      <c r="AU1291" s="257" t="s">
        <v>83</v>
      </c>
      <c r="AV1291" s="14" t="s">
        <v>83</v>
      </c>
      <c r="AW1291" s="14" t="s">
        <v>30</v>
      </c>
      <c r="AX1291" s="14" t="s">
        <v>73</v>
      </c>
      <c r="AY1291" s="257" t="s">
        <v>160</v>
      </c>
    </row>
    <row r="1292" s="13" customFormat="1">
      <c r="A1292" s="13"/>
      <c r="B1292" s="237"/>
      <c r="C1292" s="238"/>
      <c r="D1292" s="232" t="s">
        <v>172</v>
      </c>
      <c r="E1292" s="239" t="s">
        <v>1</v>
      </c>
      <c r="F1292" s="240" t="s">
        <v>1274</v>
      </c>
      <c r="G1292" s="238"/>
      <c r="H1292" s="239" t="s">
        <v>1</v>
      </c>
      <c r="I1292" s="241"/>
      <c r="J1292" s="238"/>
      <c r="K1292" s="238"/>
      <c r="L1292" s="242"/>
      <c r="M1292" s="243"/>
      <c r="N1292" s="244"/>
      <c r="O1292" s="244"/>
      <c r="P1292" s="244"/>
      <c r="Q1292" s="244"/>
      <c r="R1292" s="244"/>
      <c r="S1292" s="244"/>
      <c r="T1292" s="245"/>
      <c r="U1292" s="13"/>
      <c r="V1292" s="13"/>
      <c r="W1292" s="13"/>
      <c r="X1292" s="13"/>
      <c r="Y1292" s="13"/>
      <c r="Z1292" s="13"/>
      <c r="AA1292" s="13"/>
      <c r="AB1292" s="13"/>
      <c r="AC1292" s="13"/>
      <c r="AD1292" s="13"/>
      <c r="AE1292" s="13"/>
      <c r="AT1292" s="246" t="s">
        <v>172</v>
      </c>
      <c r="AU1292" s="246" t="s">
        <v>83</v>
      </c>
      <c r="AV1292" s="13" t="s">
        <v>81</v>
      </c>
      <c r="AW1292" s="13" t="s">
        <v>30</v>
      </c>
      <c r="AX1292" s="13" t="s">
        <v>73</v>
      </c>
      <c r="AY1292" s="246" t="s">
        <v>160</v>
      </c>
    </row>
    <row r="1293" s="14" customFormat="1">
      <c r="A1293" s="14"/>
      <c r="B1293" s="247"/>
      <c r="C1293" s="248"/>
      <c r="D1293" s="232" t="s">
        <v>172</v>
      </c>
      <c r="E1293" s="249" t="s">
        <v>1</v>
      </c>
      <c r="F1293" s="250" t="s">
        <v>1275</v>
      </c>
      <c r="G1293" s="248"/>
      <c r="H1293" s="251">
        <v>38.798999999999999</v>
      </c>
      <c r="I1293" s="252"/>
      <c r="J1293" s="248"/>
      <c r="K1293" s="248"/>
      <c r="L1293" s="253"/>
      <c r="M1293" s="254"/>
      <c r="N1293" s="255"/>
      <c r="O1293" s="255"/>
      <c r="P1293" s="255"/>
      <c r="Q1293" s="255"/>
      <c r="R1293" s="255"/>
      <c r="S1293" s="255"/>
      <c r="T1293" s="256"/>
      <c r="U1293" s="14"/>
      <c r="V1293" s="14"/>
      <c r="W1293" s="14"/>
      <c r="X1293" s="14"/>
      <c r="Y1293" s="14"/>
      <c r="Z1293" s="14"/>
      <c r="AA1293" s="14"/>
      <c r="AB1293" s="14"/>
      <c r="AC1293" s="14"/>
      <c r="AD1293" s="14"/>
      <c r="AE1293" s="14"/>
      <c r="AT1293" s="257" t="s">
        <v>172</v>
      </c>
      <c r="AU1293" s="257" t="s">
        <v>83</v>
      </c>
      <c r="AV1293" s="14" t="s">
        <v>83</v>
      </c>
      <c r="AW1293" s="14" t="s">
        <v>30</v>
      </c>
      <c r="AX1293" s="14" t="s">
        <v>73</v>
      </c>
      <c r="AY1293" s="257" t="s">
        <v>160</v>
      </c>
    </row>
    <row r="1294" s="13" customFormat="1">
      <c r="A1294" s="13"/>
      <c r="B1294" s="237"/>
      <c r="C1294" s="238"/>
      <c r="D1294" s="232" t="s">
        <v>172</v>
      </c>
      <c r="E1294" s="239" t="s">
        <v>1</v>
      </c>
      <c r="F1294" s="240" t="s">
        <v>1276</v>
      </c>
      <c r="G1294" s="238"/>
      <c r="H1294" s="239" t="s">
        <v>1</v>
      </c>
      <c r="I1294" s="241"/>
      <c r="J1294" s="238"/>
      <c r="K1294" s="238"/>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172</v>
      </c>
      <c r="AU1294" s="246" t="s">
        <v>83</v>
      </c>
      <c r="AV1294" s="13" t="s">
        <v>81</v>
      </c>
      <c r="AW1294" s="13" t="s">
        <v>30</v>
      </c>
      <c r="AX1294" s="13" t="s">
        <v>73</v>
      </c>
      <c r="AY1294" s="246" t="s">
        <v>160</v>
      </c>
    </row>
    <row r="1295" s="14" customFormat="1">
      <c r="A1295" s="14"/>
      <c r="B1295" s="247"/>
      <c r="C1295" s="248"/>
      <c r="D1295" s="232" t="s">
        <v>172</v>
      </c>
      <c r="E1295" s="249" t="s">
        <v>1</v>
      </c>
      <c r="F1295" s="250" t="s">
        <v>1277</v>
      </c>
      <c r="G1295" s="248"/>
      <c r="H1295" s="251">
        <v>36.039000000000001</v>
      </c>
      <c r="I1295" s="252"/>
      <c r="J1295" s="248"/>
      <c r="K1295" s="248"/>
      <c r="L1295" s="253"/>
      <c r="M1295" s="254"/>
      <c r="N1295" s="255"/>
      <c r="O1295" s="255"/>
      <c r="P1295" s="255"/>
      <c r="Q1295" s="255"/>
      <c r="R1295" s="255"/>
      <c r="S1295" s="255"/>
      <c r="T1295" s="256"/>
      <c r="U1295" s="14"/>
      <c r="V1295" s="14"/>
      <c r="W1295" s="14"/>
      <c r="X1295" s="14"/>
      <c r="Y1295" s="14"/>
      <c r="Z1295" s="14"/>
      <c r="AA1295" s="14"/>
      <c r="AB1295" s="14"/>
      <c r="AC1295" s="14"/>
      <c r="AD1295" s="14"/>
      <c r="AE1295" s="14"/>
      <c r="AT1295" s="257" t="s">
        <v>172</v>
      </c>
      <c r="AU1295" s="257" t="s">
        <v>83</v>
      </c>
      <c r="AV1295" s="14" t="s">
        <v>83</v>
      </c>
      <c r="AW1295" s="14" t="s">
        <v>30</v>
      </c>
      <c r="AX1295" s="14" t="s">
        <v>73</v>
      </c>
      <c r="AY1295" s="257" t="s">
        <v>160</v>
      </c>
    </row>
    <row r="1296" s="13" customFormat="1">
      <c r="A1296" s="13"/>
      <c r="B1296" s="237"/>
      <c r="C1296" s="238"/>
      <c r="D1296" s="232" t="s">
        <v>172</v>
      </c>
      <c r="E1296" s="239" t="s">
        <v>1</v>
      </c>
      <c r="F1296" s="240" t="s">
        <v>1278</v>
      </c>
      <c r="G1296" s="238"/>
      <c r="H1296" s="239" t="s">
        <v>1</v>
      </c>
      <c r="I1296" s="241"/>
      <c r="J1296" s="238"/>
      <c r="K1296" s="238"/>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172</v>
      </c>
      <c r="AU1296" s="246" t="s">
        <v>83</v>
      </c>
      <c r="AV1296" s="13" t="s">
        <v>81</v>
      </c>
      <c r="AW1296" s="13" t="s">
        <v>30</v>
      </c>
      <c r="AX1296" s="13" t="s">
        <v>73</v>
      </c>
      <c r="AY1296" s="246" t="s">
        <v>160</v>
      </c>
    </row>
    <row r="1297" s="14" customFormat="1">
      <c r="A1297" s="14"/>
      <c r="B1297" s="247"/>
      <c r="C1297" s="248"/>
      <c r="D1297" s="232" t="s">
        <v>172</v>
      </c>
      <c r="E1297" s="249" t="s">
        <v>1</v>
      </c>
      <c r="F1297" s="250" t="s">
        <v>1279</v>
      </c>
      <c r="G1297" s="248"/>
      <c r="H1297" s="251">
        <v>44.319000000000003</v>
      </c>
      <c r="I1297" s="252"/>
      <c r="J1297" s="248"/>
      <c r="K1297" s="248"/>
      <c r="L1297" s="253"/>
      <c r="M1297" s="254"/>
      <c r="N1297" s="255"/>
      <c r="O1297" s="255"/>
      <c r="P1297" s="255"/>
      <c r="Q1297" s="255"/>
      <c r="R1297" s="255"/>
      <c r="S1297" s="255"/>
      <c r="T1297" s="256"/>
      <c r="U1297" s="14"/>
      <c r="V1297" s="14"/>
      <c r="W1297" s="14"/>
      <c r="X1297" s="14"/>
      <c r="Y1297" s="14"/>
      <c r="Z1297" s="14"/>
      <c r="AA1297" s="14"/>
      <c r="AB1297" s="14"/>
      <c r="AC1297" s="14"/>
      <c r="AD1297" s="14"/>
      <c r="AE1297" s="14"/>
      <c r="AT1297" s="257" t="s">
        <v>172</v>
      </c>
      <c r="AU1297" s="257" t="s">
        <v>83</v>
      </c>
      <c r="AV1297" s="14" t="s">
        <v>83</v>
      </c>
      <c r="AW1297" s="14" t="s">
        <v>30</v>
      </c>
      <c r="AX1297" s="14" t="s">
        <v>73</v>
      </c>
      <c r="AY1297" s="257" t="s">
        <v>160</v>
      </c>
    </row>
    <row r="1298" s="13" customFormat="1">
      <c r="A1298" s="13"/>
      <c r="B1298" s="237"/>
      <c r="C1298" s="238"/>
      <c r="D1298" s="232" t="s">
        <v>172</v>
      </c>
      <c r="E1298" s="239" t="s">
        <v>1</v>
      </c>
      <c r="F1298" s="240" t="s">
        <v>1280</v>
      </c>
      <c r="G1298" s="238"/>
      <c r="H1298" s="239" t="s">
        <v>1</v>
      </c>
      <c r="I1298" s="241"/>
      <c r="J1298" s="238"/>
      <c r="K1298" s="238"/>
      <c r="L1298" s="242"/>
      <c r="M1298" s="243"/>
      <c r="N1298" s="244"/>
      <c r="O1298" s="244"/>
      <c r="P1298" s="244"/>
      <c r="Q1298" s="244"/>
      <c r="R1298" s="244"/>
      <c r="S1298" s="244"/>
      <c r="T1298" s="245"/>
      <c r="U1298" s="13"/>
      <c r="V1298" s="13"/>
      <c r="W1298" s="13"/>
      <c r="X1298" s="13"/>
      <c r="Y1298" s="13"/>
      <c r="Z1298" s="13"/>
      <c r="AA1298" s="13"/>
      <c r="AB1298" s="13"/>
      <c r="AC1298" s="13"/>
      <c r="AD1298" s="13"/>
      <c r="AE1298" s="13"/>
      <c r="AT1298" s="246" t="s">
        <v>172</v>
      </c>
      <c r="AU1298" s="246" t="s">
        <v>83</v>
      </c>
      <c r="AV1298" s="13" t="s">
        <v>81</v>
      </c>
      <c r="AW1298" s="13" t="s">
        <v>30</v>
      </c>
      <c r="AX1298" s="13" t="s">
        <v>73</v>
      </c>
      <c r="AY1298" s="246" t="s">
        <v>160</v>
      </c>
    </row>
    <row r="1299" s="14" customFormat="1">
      <c r="A1299" s="14"/>
      <c r="B1299" s="247"/>
      <c r="C1299" s="248"/>
      <c r="D1299" s="232" t="s">
        <v>172</v>
      </c>
      <c r="E1299" s="249" t="s">
        <v>1</v>
      </c>
      <c r="F1299" s="250" t="s">
        <v>1281</v>
      </c>
      <c r="G1299" s="248"/>
      <c r="H1299" s="251">
        <v>35.837000000000003</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172</v>
      </c>
      <c r="AU1299" s="257" t="s">
        <v>83</v>
      </c>
      <c r="AV1299" s="14" t="s">
        <v>83</v>
      </c>
      <c r="AW1299" s="14" t="s">
        <v>30</v>
      </c>
      <c r="AX1299" s="14" t="s">
        <v>73</v>
      </c>
      <c r="AY1299" s="257" t="s">
        <v>160</v>
      </c>
    </row>
    <row r="1300" s="13" customFormat="1">
      <c r="A1300" s="13"/>
      <c r="B1300" s="237"/>
      <c r="C1300" s="238"/>
      <c r="D1300" s="232" t="s">
        <v>172</v>
      </c>
      <c r="E1300" s="239" t="s">
        <v>1</v>
      </c>
      <c r="F1300" s="240" t="s">
        <v>1282</v>
      </c>
      <c r="G1300" s="238"/>
      <c r="H1300" s="239" t="s">
        <v>1</v>
      </c>
      <c r="I1300" s="241"/>
      <c r="J1300" s="238"/>
      <c r="K1300" s="238"/>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172</v>
      </c>
      <c r="AU1300" s="246" t="s">
        <v>83</v>
      </c>
      <c r="AV1300" s="13" t="s">
        <v>81</v>
      </c>
      <c r="AW1300" s="13" t="s">
        <v>30</v>
      </c>
      <c r="AX1300" s="13" t="s">
        <v>73</v>
      </c>
      <c r="AY1300" s="246" t="s">
        <v>160</v>
      </c>
    </row>
    <row r="1301" s="14" customFormat="1">
      <c r="A1301" s="14"/>
      <c r="B1301" s="247"/>
      <c r="C1301" s="248"/>
      <c r="D1301" s="232" t="s">
        <v>172</v>
      </c>
      <c r="E1301" s="249" t="s">
        <v>1</v>
      </c>
      <c r="F1301" s="250" t="s">
        <v>1283</v>
      </c>
      <c r="G1301" s="248"/>
      <c r="H1301" s="251">
        <v>91.995999999999995</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172</v>
      </c>
      <c r="AU1301" s="257" t="s">
        <v>83</v>
      </c>
      <c r="AV1301" s="14" t="s">
        <v>83</v>
      </c>
      <c r="AW1301" s="14" t="s">
        <v>30</v>
      </c>
      <c r="AX1301" s="14" t="s">
        <v>73</v>
      </c>
      <c r="AY1301" s="257" t="s">
        <v>160</v>
      </c>
    </row>
    <row r="1302" s="13" customFormat="1">
      <c r="A1302" s="13"/>
      <c r="B1302" s="237"/>
      <c r="C1302" s="238"/>
      <c r="D1302" s="232" t="s">
        <v>172</v>
      </c>
      <c r="E1302" s="239" t="s">
        <v>1</v>
      </c>
      <c r="F1302" s="240" t="s">
        <v>178</v>
      </c>
      <c r="G1302" s="238"/>
      <c r="H1302" s="239" t="s">
        <v>1</v>
      </c>
      <c r="I1302" s="241"/>
      <c r="J1302" s="238"/>
      <c r="K1302" s="238"/>
      <c r="L1302" s="242"/>
      <c r="M1302" s="243"/>
      <c r="N1302" s="244"/>
      <c r="O1302" s="244"/>
      <c r="P1302" s="244"/>
      <c r="Q1302" s="244"/>
      <c r="R1302" s="244"/>
      <c r="S1302" s="244"/>
      <c r="T1302" s="245"/>
      <c r="U1302" s="13"/>
      <c r="V1302" s="13"/>
      <c r="W1302" s="13"/>
      <c r="X1302" s="13"/>
      <c r="Y1302" s="13"/>
      <c r="Z1302" s="13"/>
      <c r="AA1302" s="13"/>
      <c r="AB1302" s="13"/>
      <c r="AC1302" s="13"/>
      <c r="AD1302" s="13"/>
      <c r="AE1302" s="13"/>
      <c r="AT1302" s="246" t="s">
        <v>172</v>
      </c>
      <c r="AU1302" s="246" t="s">
        <v>83</v>
      </c>
      <c r="AV1302" s="13" t="s">
        <v>81</v>
      </c>
      <c r="AW1302" s="13" t="s">
        <v>30</v>
      </c>
      <c r="AX1302" s="13" t="s">
        <v>73</v>
      </c>
      <c r="AY1302" s="246" t="s">
        <v>160</v>
      </c>
    </row>
    <row r="1303" s="13" customFormat="1">
      <c r="A1303" s="13"/>
      <c r="B1303" s="237"/>
      <c r="C1303" s="238"/>
      <c r="D1303" s="232" t="s">
        <v>172</v>
      </c>
      <c r="E1303" s="239" t="s">
        <v>1</v>
      </c>
      <c r="F1303" s="240" t="s">
        <v>1284</v>
      </c>
      <c r="G1303" s="238"/>
      <c r="H1303" s="239" t="s">
        <v>1</v>
      </c>
      <c r="I1303" s="241"/>
      <c r="J1303" s="238"/>
      <c r="K1303" s="238"/>
      <c r="L1303" s="242"/>
      <c r="M1303" s="243"/>
      <c r="N1303" s="244"/>
      <c r="O1303" s="244"/>
      <c r="P1303" s="244"/>
      <c r="Q1303" s="244"/>
      <c r="R1303" s="244"/>
      <c r="S1303" s="244"/>
      <c r="T1303" s="245"/>
      <c r="U1303" s="13"/>
      <c r="V1303" s="13"/>
      <c r="W1303" s="13"/>
      <c r="X1303" s="13"/>
      <c r="Y1303" s="13"/>
      <c r="Z1303" s="13"/>
      <c r="AA1303" s="13"/>
      <c r="AB1303" s="13"/>
      <c r="AC1303" s="13"/>
      <c r="AD1303" s="13"/>
      <c r="AE1303" s="13"/>
      <c r="AT1303" s="246" t="s">
        <v>172</v>
      </c>
      <c r="AU1303" s="246" t="s">
        <v>83</v>
      </c>
      <c r="AV1303" s="13" t="s">
        <v>81</v>
      </c>
      <c r="AW1303" s="13" t="s">
        <v>30</v>
      </c>
      <c r="AX1303" s="13" t="s">
        <v>73</v>
      </c>
      <c r="AY1303" s="246" t="s">
        <v>160</v>
      </c>
    </row>
    <row r="1304" s="14" customFormat="1">
      <c r="A1304" s="14"/>
      <c r="B1304" s="247"/>
      <c r="C1304" s="248"/>
      <c r="D1304" s="232" t="s">
        <v>172</v>
      </c>
      <c r="E1304" s="249" t="s">
        <v>1</v>
      </c>
      <c r="F1304" s="250" t="s">
        <v>1285</v>
      </c>
      <c r="G1304" s="248"/>
      <c r="H1304" s="251">
        <v>106.593</v>
      </c>
      <c r="I1304" s="252"/>
      <c r="J1304" s="248"/>
      <c r="K1304" s="248"/>
      <c r="L1304" s="253"/>
      <c r="M1304" s="254"/>
      <c r="N1304" s="255"/>
      <c r="O1304" s="255"/>
      <c r="P1304" s="255"/>
      <c r="Q1304" s="255"/>
      <c r="R1304" s="255"/>
      <c r="S1304" s="255"/>
      <c r="T1304" s="256"/>
      <c r="U1304" s="14"/>
      <c r="V1304" s="14"/>
      <c r="W1304" s="14"/>
      <c r="X1304" s="14"/>
      <c r="Y1304" s="14"/>
      <c r="Z1304" s="14"/>
      <c r="AA1304" s="14"/>
      <c r="AB1304" s="14"/>
      <c r="AC1304" s="14"/>
      <c r="AD1304" s="14"/>
      <c r="AE1304" s="14"/>
      <c r="AT1304" s="257" t="s">
        <v>172</v>
      </c>
      <c r="AU1304" s="257" t="s">
        <v>83</v>
      </c>
      <c r="AV1304" s="14" t="s">
        <v>83</v>
      </c>
      <c r="AW1304" s="14" t="s">
        <v>30</v>
      </c>
      <c r="AX1304" s="14" t="s">
        <v>73</v>
      </c>
      <c r="AY1304" s="257" t="s">
        <v>160</v>
      </c>
    </row>
    <row r="1305" s="13" customFormat="1">
      <c r="A1305" s="13"/>
      <c r="B1305" s="237"/>
      <c r="C1305" s="238"/>
      <c r="D1305" s="232" t="s">
        <v>172</v>
      </c>
      <c r="E1305" s="239" t="s">
        <v>1</v>
      </c>
      <c r="F1305" s="240" t="s">
        <v>1286</v>
      </c>
      <c r="G1305" s="238"/>
      <c r="H1305" s="239" t="s">
        <v>1</v>
      </c>
      <c r="I1305" s="241"/>
      <c r="J1305" s="238"/>
      <c r="K1305" s="238"/>
      <c r="L1305" s="242"/>
      <c r="M1305" s="243"/>
      <c r="N1305" s="244"/>
      <c r="O1305" s="244"/>
      <c r="P1305" s="244"/>
      <c r="Q1305" s="244"/>
      <c r="R1305" s="244"/>
      <c r="S1305" s="244"/>
      <c r="T1305" s="245"/>
      <c r="U1305" s="13"/>
      <c r="V1305" s="13"/>
      <c r="W1305" s="13"/>
      <c r="X1305" s="13"/>
      <c r="Y1305" s="13"/>
      <c r="Z1305" s="13"/>
      <c r="AA1305" s="13"/>
      <c r="AB1305" s="13"/>
      <c r="AC1305" s="13"/>
      <c r="AD1305" s="13"/>
      <c r="AE1305" s="13"/>
      <c r="AT1305" s="246" t="s">
        <v>172</v>
      </c>
      <c r="AU1305" s="246" t="s">
        <v>83</v>
      </c>
      <c r="AV1305" s="13" t="s">
        <v>81</v>
      </c>
      <c r="AW1305" s="13" t="s">
        <v>30</v>
      </c>
      <c r="AX1305" s="13" t="s">
        <v>73</v>
      </c>
      <c r="AY1305" s="246" t="s">
        <v>160</v>
      </c>
    </row>
    <row r="1306" s="14" customFormat="1">
      <c r="A1306" s="14"/>
      <c r="B1306" s="247"/>
      <c r="C1306" s="248"/>
      <c r="D1306" s="232" t="s">
        <v>172</v>
      </c>
      <c r="E1306" s="249" t="s">
        <v>1</v>
      </c>
      <c r="F1306" s="250" t="s">
        <v>1287</v>
      </c>
      <c r="G1306" s="248"/>
      <c r="H1306" s="251">
        <v>125.82299999999999</v>
      </c>
      <c r="I1306" s="252"/>
      <c r="J1306" s="248"/>
      <c r="K1306" s="248"/>
      <c r="L1306" s="253"/>
      <c r="M1306" s="254"/>
      <c r="N1306" s="255"/>
      <c r="O1306" s="255"/>
      <c r="P1306" s="255"/>
      <c r="Q1306" s="255"/>
      <c r="R1306" s="255"/>
      <c r="S1306" s="255"/>
      <c r="T1306" s="256"/>
      <c r="U1306" s="14"/>
      <c r="V1306" s="14"/>
      <c r="W1306" s="14"/>
      <c r="X1306" s="14"/>
      <c r="Y1306" s="14"/>
      <c r="Z1306" s="14"/>
      <c r="AA1306" s="14"/>
      <c r="AB1306" s="14"/>
      <c r="AC1306" s="14"/>
      <c r="AD1306" s="14"/>
      <c r="AE1306" s="14"/>
      <c r="AT1306" s="257" t="s">
        <v>172</v>
      </c>
      <c r="AU1306" s="257" t="s">
        <v>83</v>
      </c>
      <c r="AV1306" s="14" t="s">
        <v>83</v>
      </c>
      <c r="AW1306" s="14" t="s">
        <v>30</v>
      </c>
      <c r="AX1306" s="14" t="s">
        <v>73</v>
      </c>
      <c r="AY1306" s="257" t="s">
        <v>160</v>
      </c>
    </row>
    <row r="1307" s="13" customFormat="1">
      <c r="A1307" s="13"/>
      <c r="B1307" s="237"/>
      <c r="C1307" s="238"/>
      <c r="D1307" s="232" t="s">
        <v>172</v>
      </c>
      <c r="E1307" s="239" t="s">
        <v>1</v>
      </c>
      <c r="F1307" s="240" t="s">
        <v>1288</v>
      </c>
      <c r="G1307" s="238"/>
      <c r="H1307" s="239" t="s">
        <v>1</v>
      </c>
      <c r="I1307" s="241"/>
      <c r="J1307" s="238"/>
      <c r="K1307" s="238"/>
      <c r="L1307" s="242"/>
      <c r="M1307" s="243"/>
      <c r="N1307" s="244"/>
      <c r="O1307" s="244"/>
      <c r="P1307" s="244"/>
      <c r="Q1307" s="244"/>
      <c r="R1307" s="244"/>
      <c r="S1307" s="244"/>
      <c r="T1307" s="245"/>
      <c r="U1307" s="13"/>
      <c r="V1307" s="13"/>
      <c r="W1307" s="13"/>
      <c r="X1307" s="13"/>
      <c r="Y1307" s="13"/>
      <c r="Z1307" s="13"/>
      <c r="AA1307" s="13"/>
      <c r="AB1307" s="13"/>
      <c r="AC1307" s="13"/>
      <c r="AD1307" s="13"/>
      <c r="AE1307" s="13"/>
      <c r="AT1307" s="246" t="s">
        <v>172</v>
      </c>
      <c r="AU1307" s="246" t="s">
        <v>83</v>
      </c>
      <c r="AV1307" s="13" t="s">
        <v>81</v>
      </c>
      <c r="AW1307" s="13" t="s">
        <v>30</v>
      </c>
      <c r="AX1307" s="13" t="s">
        <v>73</v>
      </c>
      <c r="AY1307" s="246" t="s">
        <v>160</v>
      </c>
    </row>
    <row r="1308" s="14" customFormat="1">
      <c r="A1308" s="14"/>
      <c r="B1308" s="247"/>
      <c r="C1308" s="248"/>
      <c r="D1308" s="232" t="s">
        <v>172</v>
      </c>
      <c r="E1308" s="249" t="s">
        <v>1</v>
      </c>
      <c r="F1308" s="250" t="s">
        <v>1289</v>
      </c>
      <c r="G1308" s="248"/>
      <c r="H1308" s="251">
        <v>49.253999999999998</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172</v>
      </c>
      <c r="AU1308" s="257" t="s">
        <v>83</v>
      </c>
      <c r="AV1308" s="14" t="s">
        <v>83</v>
      </c>
      <c r="AW1308" s="14" t="s">
        <v>30</v>
      </c>
      <c r="AX1308" s="14" t="s">
        <v>73</v>
      </c>
      <c r="AY1308" s="257" t="s">
        <v>160</v>
      </c>
    </row>
    <row r="1309" s="13" customFormat="1">
      <c r="A1309" s="13"/>
      <c r="B1309" s="237"/>
      <c r="C1309" s="238"/>
      <c r="D1309" s="232" t="s">
        <v>172</v>
      </c>
      <c r="E1309" s="239" t="s">
        <v>1</v>
      </c>
      <c r="F1309" s="240" t="s">
        <v>1290</v>
      </c>
      <c r="G1309" s="238"/>
      <c r="H1309" s="239" t="s">
        <v>1</v>
      </c>
      <c r="I1309" s="241"/>
      <c r="J1309" s="238"/>
      <c r="K1309" s="238"/>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172</v>
      </c>
      <c r="AU1309" s="246" t="s">
        <v>83</v>
      </c>
      <c r="AV1309" s="13" t="s">
        <v>81</v>
      </c>
      <c r="AW1309" s="13" t="s">
        <v>30</v>
      </c>
      <c r="AX1309" s="13" t="s">
        <v>73</v>
      </c>
      <c r="AY1309" s="246" t="s">
        <v>160</v>
      </c>
    </row>
    <row r="1310" s="14" customFormat="1">
      <c r="A1310" s="14"/>
      <c r="B1310" s="247"/>
      <c r="C1310" s="248"/>
      <c r="D1310" s="232" t="s">
        <v>172</v>
      </c>
      <c r="E1310" s="249" t="s">
        <v>1</v>
      </c>
      <c r="F1310" s="250" t="s">
        <v>1291</v>
      </c>
      <c r="G1310" s="248"/>
      <c r="H1310" s="251">
        <v>45.814</v>
      </c>
      <c r="I1310" s="252"/>
      <c r="J1310" s="248"/>
      <c r="K1310" s="248"/>
      <c r="L1310" s="253"/>
      <c r="M1310" s="254"/>
      <c r="N1310" s="255"/>
      <c r="O1310" s="255"/>
      <c r="P1310" s="255"/>
      <c r="Q1310" s="255"/>
      <c r="R1310" s="255"/>
      <c r="S1310" s="255"/>
      <c r="T1310" s="256"/>
      <c r="U1310" s="14"/>
      <c r="V1310" s="14"/>
      <c r="W1310" s="14"/>
      <c r="X1310" s="14"/>
      <c r="Y1310" s="14"/>
      <c r="Z1310" s="14"/>
      <c r="AA1310" s="14"/>
      <c r="AB1310" s="14"/>
      <c r="AC1310" s="14"/>
      <c r="AD1310" s="14"/>
      <c r="AE1310" s="14"/>
      <c r="AT1310" s="257" t="s">
        <v>172</v>
      </c>
      <c r="AU1310" s="257" t="s">
        <v>83</v>
      </c>
      <c r="AV1310" s="14" t="s">
        <v>83</v>
      </c>
      <c r="AW1310" s="14" t="s">
        <v>30</v>
      </c>
      <c r="AX1310" s="14" t="s">
        <v>73</v>
      </c>
      <c r="AY1310" s="257" t="s">
        <v>160</v>
      </c>
    </row>
    <row r="1311" s="13" customFormat="1">
      <c r="A1311" s="13"/>
      <c r="B1311" s="237"/>
      <c r="C1311" s="238"/>
      <c r="D1311" s="232" t="s">
        <v>172</v>
      </c>
      <c r="E1311" s="239" t="s">
        <v>1</v>
      </c>
      <c r="F1311" s="240" t="s">
        <v>1292</v>
      </c>
      <c r="G1311" s="238"/>
      <c r="H1311" s="239" t="s">
        <v>1</v>
      </c>
      <c r="I1311" s="241"/>
      <c r="J1311" s="238"/>
      <c r="K1311" s="238"/>
      <c r="L1311" s="242"/>
      <c r="M1311" s="243"/>
      <c r="N1311" s="244"/>
      <c r="O1311" s="244"/>
      <c r="P1311" s="244"/>
      <c r="Q1311" s="244"/>
      <c r="R1311" s="244"/>
      <c r="S1311" s="244"/>
      <c r="T1311" s="245"/>
      <c r="U1311" s="13"/>
      <c r="V1311" s="13"/>
      <c r="W1311" s="13"/>
      <c r="X1311" s="13"/>
      <c r="Y1311" s="13"/>
      <c r="Z1311" s="13"/>
      <c r="AA1311" s="13"/>
      <c r="AB1311" s="13"/>
      <c r="AC1311" s="13"/>
      <c r="AD1311" s="13"/>
      <c r="AE1311" s="13"/>
      <c r="AT1311" s="246" t="s">
        <v>172</v>
      </c>
      <c r="AU1311" s="246" t="s">
        <v>83</v>
      </c>
      <c r="AV1311" s="13" t="s">
        <v>81</v>
      </c>
      <c r="AW1311" s="13" t="s">
        <v>30</v>
      </c>
      <c r="AX1311" s="13" t="s">
        <v>73</v>
      </c>
      <c r="AY1311" s="246" t="s">
        <v>160</v>
      </c>
    </row>
    <row r="1312" s="14" customFormat="1">
      <c r="A1312" s="14"/>
      <c r="B1312" s="247"/>
      <c r="C1312" s="248"/>
      <c r="D1312" s="232" t="s">
        <v>172</v>
      </c>
      <c r="E1312" s="249" t="s">
        <v>1</v>
      </c>
      <c r="F1312" s="250" t="s">
        <v>1293</v>
      </c>
      <c r="G1312" s="248"/>
      <c r="H1312" s="251">
        <v>52.497999999999998</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172</v>
      </c>
      <c r="AU1312" s="257" t="s">
        <v>83</v>
      </c>
      <c r="AV1312" s="14" t="s">
        <v>83</v>
      </c>
      <c r="AW1312" s="14" t="s">
        <v>30</v>
      </c>
      <c r="AX1312" s="14" t="s">
        <v>73</v>
      </c>
      <c r="AY1312" s="257" t="s">
        <v>160</v>
      </c>
    </row>
    <row r="1313" s="13" customFormat="1">
      <c r="A1313" s="13"/>
      <c r="B1313" s="237"/>
      <c r="C1313" s="238"/>
      <c r="D1313" s="232" t="s">
        <v>172</v>
      </c>
      <c r="E1313" s="239" t="s">
        <v>1</v>
      </c>
      <c r="F1313" s="240" t="s">
        <v>1294</v>
      </c>
      <c r="G1313" s="238"/>
      <c r="H1313" s="239" t="s">
        <v>1</v>
      </c>
      <c r="I1313" s="241"/>
      <c r="J1313" s="238"/>
      <c r="K1313" s="238"/>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172</v>
      </c>
      <c r="AU1313" s="246" t="s">
        <v>83</v>
      </c>
      <c r="AV1313" s="13" t="s">
        <v>81</v>
      </c>
      <c r="AW1313" s="13" t="s">
        <v>30</v>
      </c>
      <c r="AX1313" s="13" t="s">
        <v>73</v>
      </c>
      <c r="AY1313" s="246" t="s">
        <v>160</v>
      </c>
    </row>
    <row r="1314" s="14" customFormat="1">
      <c r="A1314" s="14"/>
      <c r="B1314" s="247"/>
      <c r="C1314" s="248"/>
      <c r="D1314" s="232" t="s">
        <v>172</v>
      </c>
      <c r="E1314" s="249" t="s">
        <v>1</v>
      </c>
      <c r="F1314" s="250" t="s">
        <v>1295</v>
      </c>
      <c r="G1314" s="248"/>
      <c r="H1314" s="251">
        <v>47.168999999999997</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172</v>
      </c>
      <c r="AU1314" s="257" t="s">
        <v>83</v>
      </c>
      <c r="AV1314" s="14" t="s">
        <v>83</v>
      </c>
      <c r="AW1314" s="14" t="s">
        <v>30</v>
      </c>
      <c r="AX1314" s="14" t="s">
        <v>73</v>
      </c>
      <c r="AY1314" s="257" t="s">
        <v>160</v>
      </c>
    </row>
    <row r="1315" s="13" customFormat="1">
      <c r="A1315" s="13"/>
      <c r="B1315" s="237"/>
      <c r="C1315" s="238"/>
      <c r="D1315" s="232" t="s">
        <v>172</v>
      </c>
      <c r="E1315" s="239" t="s">
        <v>1</v>
      </c>
      <c r="F1315" s="240" t="s">
        <v>1296</v>
      </c>
      <c r="G1315" s="238"/>
      <c r="H1315" s="239" t="s">
        <v>1</v>
      </c>
      <c r="I1315" s="241"/>
      <c r="J1315" s="238"/>
      <c r="K1315" s="238"/>
      <c r="L1315" s="242"/>
      <c r="M1315" s="243"/>
      <c r="N1315" s="244"/>
      <c r="O1315" s="244"/>
      <c r="P1315" s="244"/>
      <c r="Q1315" s="244"/>
      <c r="R1315" s="244"/>
      <c r="S1315" s="244"/>
      <c r="T1315" s="245"/>
      <c r="U1315" s="13"/>
      <c r="V1315" s="13"/>
      <c r="W1315" s="13"/>
      <c r="X1315" s="13"/>
      <c r="Y1315" s="13"/>
      <c r="Z1315" s="13"/>
      <c r="AA1315" s="13"/>
      <c r="AB1315" s="13"/>
      <c r="AC1315" s="13"/>
      <c r="AD1315" s="13"/>
      <c r="AE1315" s="13"/>
      <c r="AT1315" s="246" t="s">
        <v>172</v>
      </c>
      <c r="AU1315" s="246" t="s">
        <v>83</v>
      </c>
      <c r="AV1315" s="13" t="s">
        <v>81</v>
      </c>
      <c r="AW1315" s="13" t="s">
        <v>30</v>
      </c>
      <c r="AX1315" s="13" t="s">
        <v>73</v>
      </c>
      <c r="AY1315" s="246" t="s">
        <v>160</v>
      </c>
    </row>
    <row r="1316" s="14" customFormat="1">
      <c r="A1316" s="14"/>
      <c r="B1316" s="247"/>
      <c r="C1316" s="248"/>
      <c r="D1316" s="232" t="s">
        <v>172</v>
      </c>
      <c r="E1316" s="249" t="s">
        <v>1</v>
      </c>
      <c r="F1316" s="250" t="s">
        <v>1297</v>
      </c>
      <c r="G1316" s="248"/>
      <c r="H1316" s="251">
        <v>39.968000000000004</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172</v>
      </c>
      <c r="AU1316" s="257" t="s">
        <v>83</v>
      </c>
      <c r="AV1316" s="14" t="s">
        <v>83</v>
      </c>
      <c r="AW1316" s="14" t="s">
        <v>30</v>
      </c>
      <c r="AX1316" s="14" t="s">
        <v>73</v>
      </c>
      <c r="AY1316" s="257" t="s">
        <v>160</v>
      </c>
    </row>
    <row r="1317" s="16" customFormat="1">
      <c r="A1317" s="16"/>
      <c r="B1317" s="269"/>
      <c r="C1317" s="270"/>
      <c r="D1317" s="232" t="s">
        <v>172</v>
      </c>
      <c r="E1317" s="271" t="s">
        <v>1</v>
      </c>
      <c r="F1317" s="272" t="s">
        <v>182</v>
      </c>
      <c r="G1317" s="270"/>
      <c r="H1317" s="273">
        <v>754.64700000000005</v>
      </c>
      <c r="I1317" s="274"/>
      <c r="J1317" s="270"/>
      <c r="K1317" s="270"/>
      <c r="L1317" s="275"/>
      <c r="M1317" s="276"/>
      <c r="N1317" s="277"/>
      <c r="O1317" s="277"/>
      <c r="P1317" s="277"/>
      <c r="Q1317" s="277"/>
      <c r="R1317" s="277"/>
      <c r="S1317" s="277"/>
      <c r="T1317" s="278"/>
      <c r="U1317" s="16"/>
      <c r="V1317" s="16"/>
      <c r="W1317" s="16"/>
      <c r="X1317" s="16"/>
      <c r="Y1317" s="16"/>
      <c r="Z1317" s="16"/>
      <c r="AA1317" s="16"/>
      <c r="AB1317" s="16"/>
      <c r="AC1317" s="16"/>
      <c r="AD1317" s="16"/>
      <c r="AE1317" s="16"/>
      <c r="AT1317" s="279" t="s">
        <v>172</v>
      </c>
      <c r="AU1317" s="279" t="s">
        <v>83</v>
      </c>
      <c r="AV1317" s="16" t="s">
        <v>168</v>
      </c>
      <c r="AW1317" s="16" t="s">
        <v>30</v>
      </c>
      <c r="AX1317" s="16" t="s">
        <v>81</v>
      </c>
      <c r="AY1317" s="279" t="s">
        <v>160</v>
      </c>
    </row>
    <row r="1318" s="2" customFormat="1" ht="24.15" customHeight="1">
      <c r="A1318" s="39"/>
      <c r="B1318" s="40"/>
      <c r="C1318" s="219" t="s">
        <v>1298</v>
      </c>
      <c r="D1318" s="219" t="s">
        <v>163</v>
      </c>
      <c r="E1318" s="220" t="s">
        <v>1299</v>
      </c>
      <c r="F1318" s="221" t="s">
        <v>1300</v>
      </c>
      <c r="G1318" s="222" t="s">
        <v>227</v>
      </c>
      <c r="H1318" s="223">
        <v>44.820999999999998</v>
      </c>
      <c r="I1318" s="224"/>
      <c r="J1318" s="225">
        <f>ROUND(I1318*H1318,2)</f>
        <v>0</v>
      </c>
      <c r="K1318" s="221" t="s">
        <v>167</v>
      </c>
      <c r="L1318" s="45"/>
      <c r="M1318" s="226" t="s">
        <v>1</v>
      </c>
      <c r="N1318" s="227" t="s">
        <v>38</v>
      </c>
      <c r="O1318" s="92"/>
      <c r="P1318" s="228">
        <f>O1318*H1318</f>
        <v>0</v>
      </c>
      <c r="Q1318" s="228">
        <v>0</v>
      </c>
      <c r="R1318" s="228">
        <f>Q1318*H1318</f>
        <v>0</v>
      </c>
      <c r="S1318" s="228">
        <v>0</v>
      </c>
      <c r="T1318" s="229">
        <f>S1318*H1318</f>
        <v>0</v>
      </c>
      <c r="U1318" s="39"/>
      <c r="V1318" s="39"/>
      <c r="W1318" s="39"/>
      <c r="X1318" s="39"/>
      <c r="Y1318" s="39"/>
      <c r="Z1318" s="39"/>
      <c r="AA1318" s="39"/>
      <c r="AB1318" s="39"/>
      <c r="AC1318" s="39"/>
      <c r="AD1318" s="39"/>
      <c r="AE1318" s="39"/>
      <c r="AR1318" s="230" t="s">
        <v>251</v>
      </c>
      <c r="AT1318" s="230" t="s">
        <v>163</v>
      </c>
      <c r="AU1318" s="230" t="s">
        <v>83</v>
      </c>
      <c r="AY1318" s="18" t="s">
        <v>160</v>
      </c>
      <c r="BE1318" s="231">
        <f>IF(N1318="základní",J1318,0)</f>
        <v>0</v>
      </c>
      <c r="BF1318" s="231">
        <f>IF(N1318="snížená",J1318,0)</f>
        <v>0</v>
      </c>
      <c r="BG1318" s="231">
        <f>IF(N1318="zákl. přenesená",J1318,0)</f>
        <v>0</v>
      </c>
      <c r="BH1318" s="231">
        <f>IF(N1318="sníž. přenesená",J1318,0)</f>
        <v>0</v>
      </c>
      <c r="BI1318" s="231">
        <f>IF(N1318="nulová",J1318,0)</f>
        <v>0</v>
      </c>
      <c r="BJ1318" s="18" t="s">
        <v>81</v>
      </c>
      <c r="BK1318" s="231">
        <f>ROUND(I1318*H1318,2)</f>
        <v>0</v>
      </c>
      <c r="BL1318" s="18" t="s">
        <v>251</v>
      </c>
      <c r="BM1318" s="230" t="s">
        <v>1301</v>
      </c>
    </row>
    <row r="1319" s="2" customFormat="1">
      <c r="A1319" s="39"/>
      <c r="B1319" s="40"/>
      <c r="C1319" s="41"/>
      <c r="D1319" s="232" t="s">
        <v>170</v>
      </c>
      <c r="E1319" s="41"/>
      <c r="F1319" s="233" t="s">
        <v>1302</v>
      </c>
      <c r="G1319" s="41"/>
      <c r="H1319" s="41"/>
      <c r="I1319" s="234"/>
      <c r="J1319" s="41"/>
      <c r="K1319" s="41"/>
      <c r="L1319" s="45"/>
      <c r="M1319" s="235"/>
      <c r="N1319" s="236"/>
      <c r="O1319" s="92"/>
      <c r="P1319" s="92"/>
      <c r="Q1319" s="92"/>
      <c r="R1319" s="92"/>
      <c r="S1319" s="92"/>
      <c r="T1319" s="93"/>
      <c r="U1319" s="39"/>
      <c r="V1319" s="39"/>
      <c r="W1319" s="39"/>
      <c r="X1319" s="39"/>
      <c r="Y1319" s="39"/>
      <c r="Z1319" s="39"/>
      <c r="AA1319" s="39"/>
      <c r="AB1319" s="39"/>
      <c r="AC1319" s="39"/>
      <c r="AD1319" s="39"/>
      <c r="AE1319" s="39"/>
      <c r="AT1319" s="18" t="s">
        <v>170</v>
      </c>
      <c r="AU1319" s="18" t="s">
        <v>83</v>
      </c>
    </row>
    <row r="1320" s="12" customFormat="1" ht="22.8" customHeight="1">
      <c r="A1320" s="12"/>
      <c r="B1320" s="203"/>
      <c r="C1320" s="204"/>
      <c r="D1320" s="205" t="s">
        <v>72</v>
      </c>
      <c r="E1320" s="217" t="s">
        <v>1303</v>
      </c>
      <c r="F1320" s="217" t="s">
        <v>1304</v>
      </c>
      <c r="G1320" s="204"/>
      <c r="H1320" s="204"/>
      <c r="I1320" s="207"/>
      <c r="J1320" s="218">
        <f>BK1320</f>
        <v>0</v>
      </c>
      <c r="K1320" s="204"/>
      <c r="L1320" s="209"/>
      <c r="M1320" s="210"/>
      <c r="N1320" s="211"/>
      <c r="O1320" s="211"/>
      <c r="P1320" s="212">
        <f>SUM(P1321:P1358)</f>
        <v>0</v>
      </c>
      <c r="Q1320" s="211"/>
      <c r="R1320" s="212">
        <f>SUM(R1321:R1358)</f>
        <v>5.5773429497599993</v>
      </c>
      <c r="S1320" s="211"/>
      <c r="T1320" s="213">
        <f>SUM(T1321:T1358)</f>
        <v>0</v>
      </c>
      <c r="U1320" s="12"/>
      <c r="V1320" s="12"/>
      <c r="W1320" s="12"/>
      <c r="X1320" s="12"/>
      <c r="Y1320" s="12"/>
      <c r="Z1320" s="12"/>
      <c r="AA1320" s="12"/>
      <c r="AB1320" s="12"/>
      <c r="AC1320" s="12"/>
      <c r="AD1320" s="12"/>
      <c r="AE1320" s="12"/>
      <c r="AR1320" s="214" t="s">
        <v>83</v>
      </c>
      <c r="AT1320" s="215" t="s">
        <v>72</v>
      </c>
      <c r="AU1320" s="215" t="s">
        <v>81</v>
      </c>
      <c r="AY1320" s="214" t="s">
        <v>160</v>
      </c>
      <c r="BK1320" s="216">
        <f>SUM(BK1321:BK1358)</f>
        <v>0</v>
      </c>
    </row>
    <row r="1321" s="2" customFormat="1" ht="24.15" customHeight="1">
      <c r="A1321" s="39"/>
      <c r="B1321" s="40"/>
      <c r="C1321" s="219" t="s">
        <v>1305</v>
      </c>
      <c r="D1321" s="219" t="s">
        <v>163</v>
      </c>
      <c r="E1321" s="220" t="s">
        <v>1306</v>
      </c>
      <c r="F1321" s="221" t="s">
        <v>1307</v>
      </c>
      <c r="G1321" s="222" t="s">
        <v>236</v>
      </c>
      <c r="H1321" s="223">
        <v>70</v>
      </c>
      <c r="I1321" s="224"/>
      <c r="J1321" s="225">
        <f>ROUND(I1321*H1321,2)</f>
        <v>0</v>
      </c>
      <c r="K1321" s="221" t="s">
        <v>167</v>
      </c>
      <c r="L1321" s="45"/>
      <c r="M1321" s="226" t="s">
        <v>1</v>
      </c>
      <c r="N1321" s="227" t="s">
        <v>38</v>
      </c>
      <c r="O1321" s="92"/>
      <c r="P1321" s="228">
        <f>O1321*H1321</f>
        <v>0</v>
      </c>
      <c r="Q1321" s="228">
        <v>0.0016243</v>
      </c>
      <c r="R1321" s="228">
        <f>Q1321*H1321</f>
        <v>0.113701</v>
      </c>
      <c r="S1321" s="228">
        <v>0</v>
      </c>
      <c r="T1321" s="229">
        <f>S1321*H1321</f>
        <v>0</v>
      </c>
      <c r="U1321" s="39"/>
      <c r="V1321" s="39"/>
      <c r="W1321" s="39"/>
      <c r="X1321" s="39"/>
      <c r="Y1321" s="39"/>
      <c r="Z1321" s="39"/>
      <c r="AA1321" s="39"/>
      <c r="AB1321" s="39"/>
      <c r="AC1321" s="39"/>
      <c r="AD1321" s="39"/>
      <c r="AE1321" s="39"/>
      <c r="AR1321" s="230" t="s">
        <v>251</v>
      </c>
      <c r="AT1321" s="230" t="s">
        <v>163</v>
      </c>
      <c r="AU1321" s="230" t="s">
        <v>83</v>
      </c>
      <c r="AY1321" s="18" t="s">
        <v>160</v>
      </c>
      <c r="BE1321" s="231">
        <f>IF(N1321="základní",J1321,0)</f>
        <v>0</v>
      </c>
      <c r="BF1321" s="231">
        <f>IF(N1321="snížená",J1321,0)</f>
        <v>0</v>
      </c>
      <c r="BG1321" s="231">
        <f>IF(N1321="zákl. přenesená",J1321,0)</f>
        <v>0</v>
      </c>
      <c r="BH1321" s="231">
        <f>IF(N1321="sníž. přenesená",J1321,0)</f>
        <v>0</v>
      </c>
      <c r="BI1321" s="231">
        <f>IF(N1321="nulová",J1321,0)</f>
        <v>0</v>
      </c>
      <c r="BJ1321" s="18" t="s">
        <v>81</v>
      </c>
      <c r="BK1321" s="231">
        <f>ROUND(I1321*H1321,2)</f>
        <v>0</v>
      </c>
      <c r="BL1321" s="18" t="s">
        <v>251</v>
      </c>
      <c r="BM1321" s="230" t="s">
        <v>1308</v>
      </c>
    </row>
    <row r="1322" s="2" customFormat="1">
      <c r="A1322" s="39"/>
      <c r="B1322" s="40"/>
      <c r="C1322" s="41"/>
      <c r="D1322" s="232" t="s">
        <v>170</v>
      </c>
      <c r="E1322" s="41"/>
      <c r="F1322" s="233" t="s">
        <v>1309</v>
      </c>
      <c r="G1322" s="41"/>
      <c r="H1322" s="41"/>
      <c r="I1322" s="234"/>
      <c r="J1322" s="41"/>
      <c r="K1322" s="41"/>
      <c r="L1322" s="45"/>
      <c r="M1322" s="235"/>
      <c r="N1322" s="236"/>
      <c r="O1322" s="92"/>
      <c r="P1322" s="92"/>
      <c r="Q1322" s="92"/>
      <c r="R1322" s="92"/>
      <c r="S1322" s="92"/>
      <c r="T1322" s="93"/>
      <c r="U1322" s="39"/>
      <c r="V1322" s="39"/>
      <c r="W1322" s="39"/>
      <c r="X1322" s="39"/>
      <c r="Y1322" s="39"/>
      <c r="Z1322" s="39"/>
      <c r="AA1322" s="39"/>
      <c r="AB1322" s="39"/>
      <c r="AC1322" s="39"/>
      <c r="AD1322" s="39"/>
      <c r="AE1322" s="39"/>
      <c r="AT1322" s="18" t="s">
        <v>170</v>
      </c>
      <c r="AU1322" s="18" t="s">
        <v>83</v>
      </c>
    </row>
    <row r="1323" s="2" customFormat="1" ht="24.15" customHeight="1">
      <c r="A1323" s="39"/>
      <c r="B1323" s="40"/>
      <c r="C1323" s="219" t="s">
        <v>1310</v>
      </c>
      <c r="D1323" s="219" t="s">
        <v>163</v>
      </c>
      <c r="E1323" s="220" t="s">
        <v>1311</v>
      </c>
      <c r="F1323" s="221" t="s">
        <v>1312</v>
      </c>
      <c r="G1323" s="222" t="s">
        <v>236</v>
      </c>
      <c r="H1323" s="223">
        <v>60</v>
      </c>
      <c r="I1323" s="224"/>
      <c r="J1323" s="225">
        <f>ROUND(I1323*H1323,2)</f>
        <v>0</v>
      </c>
      <c r="K1323" s="221" t="s">
        <v>1</v>
      </c>
      <c r="L1323" s="45"/>
      <c r="M1323" s="226" t="s">
        <v>1</v>
      </c>
      <c r="N1323" s="227" t="s">
        <v>38</v>
      </c>
      <c r="O1323" s="92"/>
      <c r="P1323" s="228">
        <f>O1323*H1323</f>
        <v>0</v>
      </c>
      <c r="Q1323" s="228">
        <v>0.0020999999999999999</v>
      </c>
      <c r="R1323" s="228">
        <f>Q1323*H1323</f>
        <v>0.126</v>
      </c>
      <c r="S1323" s="228">
        <v>0</v>
      </c>
      <c r="T1323" s="229">
        <f>S1323*H1323</f>
        <v>0</v>
      </c>
      <c r="U1323" s="39"/>
      <c r="V1323" s="39"/>
      <c r="W1323" s="39"/>
      <c r="X1323" s="39"/>
      <c r="Y1323" s="39"/>
      <c r="Z1323" s="39"/>
      <c r="AA1323" s="39"/>
      <c r="AB1323" s="39"/>
      <c r="AC1323" s="39"/>
      <c r="AD1323" s="39"/>
      <c r="AE1323" s="39"/>
      <c r="AR1323" s="230" t="s">
        <v>251</v>
      </c>
      <c r="AT1323" s="230" t="s">
        <v>163</v>
      </c>
      <c r="AU1323" s="230" t="s">
        <v>83</v>
      </c>
      <c r="AY1323" s="18" t="s">
        <v>160</v>
      </c>
      <c r="BE1323" s="231">
        <f>IF(N1323="základní",J1323,0)</f>
        <v>0</v>
      </c>
      <c r="BF1323" s="231">
        <f>IF(N1323="snížená",J1323,0)</f>
        <v>0</v>
      </c>
      <c r="BG1323" s="231">
        <f>IF(N1323="zákl. přenesená",J1323,0)</f>
        <v>0</v>
      </c>
      <c r="BH1323" s="231">
        <f>IF(N1323="sníž. přenesená",J1323,0)</f>
        <v>0</v>
      </c>
      <c r="BI1323" s="231">
        <f>IF(N1323="nulová",J1323,0)</f>
        <v>0</v>
      </c>
      <c r="BJ1323" s="18" t="s">
        <v>81</v>
      </c>
      <c r="BK1323" s="231">
        <f>ROUND(I1323*H1323,2)</f>
        <v>0</v>
      </c>
      <c r="BL1323" s="18" t="s">
        <v>251</v>
      </c>
      <c r="BM1323" s="230" t="s">
        <v>1313</v>
      </c>
    </row>
    <row r="1324" s="2" customFormat="1">
      <c r="A1324" s="39"/>
      <c r="B1324" s="40"/>
      <c r="C1324" s="41"/>
      <c r="D1324" s="232" t="s">
        <v>170</v>
      </c>
      <c r="E1324" s="41"/>
      <c r="F1324" s="233" t="s">
        <v>1312</v>
      </c>
      <c r="G1324" s="41"/>
      <c r="H1324" s="41"/>
      <c r="I1324" s="234"/>
      <c r="J1324" s="41"/>
      <c r="K1324" s="41"/>
      <c r="L1324" s="45"/>
      <c r="M1324" s="235"/>
      <c r="N1324" s="236"/>
      <c r="O1324" s="92"/>
      <c r="P1324" s="92"/>
      <c r="Q1324" s="92"/>
      <c r="R1324" s="92"/>
      <c r="S1324" s="92"/>
      <c r="T1324" s="93"/>
      <c r="U1324" s="39"/>
      <c r="V1324" s="39"/>
      <c r="W1324" s="39"/>
      <c r="X1324" s="39"/>
      <c r="Y1324" s="39"/>
      <c r="Z1324" s="39"/>
      <c r="AA1324" s="39"/>
      <c r="AB1324" s="39"/>
      <c r="AC1324" s="39"/>
      <c r="AD1324" s="39"/>
      <c r="AE1324" s="39"/>
      <c r="AT1324" s="18" t="s">
        <v>170</v>
      </c>
      <c r="AU1324" s="18" t="s">
        <v>83</v>
      </c>
    </row>
    <row r="1325" s="2" customFormat="1" ht="37.8" customHeight="1">
      <c r="A1325" s="39"/>
      <c r="B1325" s="40"/>
      <c r="C1325" s="219" t="s">
        <v>1314</v>
      </c>
      <c r="D1325" s="219" t="s">
        <v>163</v>
      </c>
      <c r="E1325" s="220" t="s">
        <v>1315</v>
      </c>
      <c r="F1325" s="221" t="s">
        <v>1316</v>
      </c>
      <c r="G1325" s="222" t="s">
        <v>166</v>
      </c>
      <c r="H1325" s="223">
        <v>640</v>
      </c>
      <c r="I1325" s="224"/>
      <c r="J1325" s="225">
        <f>ROUND(I1325*H1325,2)</f>
        <v>0</v>
      </c>
      <c r="K1325" s="221" t="s">
        <v>167</v>
      </c>
      <c r="L1325" s="45"/>
      <c r="M1325" s="226" t="s">
        <v>1</v>
      </c>
      <c r="N1325" s="227" t="s">
        <v>38</v>
      </c>
      <c r="O1325" s="92"/>
      <c r="P1325" s="228">
        <f>O1325*H1325</f>
        <v>0</v>
      </c>
      <c r="Q1325" s="228">
        <v>6.9999999999999999E-06</v>
      </c>
      <c r="R1325" s="228">
        <f>Q1325*H1325</f>
        <v>0.0044799999999999996</v>
      </c>
      <c r="S1325" s="228">
        <v>0</v>
      </c>
      <c r="T1325" s="229">
        <f>S1325*H1325</f>
        <v>0</v>
      </c>
      <c r="U1325" s="39"/>
      <c r="V1325" s="39"/>
      <c r="W1325" s="39"/>
      <c r="X1325" s="39"/>
      <c r="Y1325" s="39"/>
      <c r="Z1325" s="39"/>
      <c r="AA1325" s="39"/>
      <c r="AB1325" s="39"/>
      <c r="AC1325" s="39"/>
      <c r="AD1325" s="39"/>
      <c r="AE1325" s="39"/>
      <c r="AR1325" s="230" t="s">
        <v>251</v>
      </c>
      <c r="AT1325" s="230" t="s">
        <v>163</v>
      </c>
      <c r="AU1325" s="230" t="s">
        <v>83</v>
      </c>
      <c r="AY1325" s="18" t="s">
        <v>160</v>
      </c>
      <c r="BE1325" s="231">
        <f>IF(N1325="základní",J1325,0)</f>
        <v>0</v>
      </c>
      <c r="BF1325" s="231">
        <f>IF(N1325="snížená",J1325,0)</f>
        <v>0</v>
      </c>
      <c r="BG1325" s="231">
        <f>IF(N1325="zákl. přenesená",J1325,0)</f>
        <v>0</v>
      </c>
      <c r="BH1325" s="231">
        <f>IF(N1325="sníž. přenesená",J1325,0)</f>
        <v>0</v>
      </c>
      <c r="BI1325" s="231">
        <f>IF(N1325="nulová",J1325,0)</f>
        <v>0</v>
      </c>
      <c r="BJ1325" s="18" t="s">
        <v>81</v>
      </c>
      <c r="BK1325" s="231">
        <f>ROUND(I1325*H1325,2)</f>
        <v>0</v>
      </c>
      <c r="BL1325" s="18" t="s">
        <v>251</v>
      </c>
      <c r="BM1325" s="230" t="s">
        <v>1317</v>
      </c>
    </row>
    <row r="1326" s="2" customFormat="1">
      <c r="A1326" s="39"/>
      <c r="B1326" s="40"/>
      <c r="C1326" s="41"/>
      <c r="D1326" s="232" t="s">
        <v>170</v>
      </c>
      <c r="E1326" s="41"/>
      <c r="F1326" s="233" t="s">
        <v>1318</v>
      </c>
      <c r="G1326" s="41"/>
      <c r="H1326" s="41"/>
      <c r="I1326" s="234"/>
      <c r="J1326" s="41"/>
      <c r="K1326" s="41"/>
      <c r="L1326" s="45"/>
      <c r="M1326" s="235"/>
      <c r="N1326" s="236"/>
      <c r="O1326" s="92"/>
      <c r="P1326" s="92"/>
      <c r="Q1326" s="92"/>
      <c r="R1326" s="92"/>
      <c r="S1326" s="92"/>
      <c r="T1326" s="93"/>
      <c r="U1326" s="39"/>
      <c r="V1326" s="39"/>
      <c r="W1326" s="39"/>
      <c r="X1326" s="39"/>
      <c r="Y1326" s="39"/>
      <c r="Z1326" s="39"/>
      <c r="AA1326" s="39"/>
      <c r="AB1326" s="39"/>
      <c r="AC1326" s="39"/>
      <c r="AD1326" s="39"/>
      <c r="AE1326" s="39"/>
      <c r="AT1326" s="18" t="s">
        <v>170</v>
      </c>
      <c r="AU1326" s="18" t="s">
        <v>83</v>
      </c>
    </row>
    <row r="1327" s="14" customFormat="1">
      <c r="A1327" s="14"/>
      <c r="B1327" s="247"/>
      <c r="C1327" s="248"/>
      <c r="D1327" s="232" t="s">
        <v>172</v>
      </c>
      <c r="E1327" s="249" t="s">
        <v>1</v>
      </c>
      <c r="F1327" s="250" t="s">
        <v>1135</v>
      </c>
      <c r="G1327" s="248"/>
      <c r="H1327" s="251">
        <v>640</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172</v>
      </c>
      <c r="AU1327" s="257" t="s">
        <v>83</v>
      </c>
      <c r="AV1327" s="14" t="s">
        <v>83</v>
      </c>
      <c r="AW1327" s="14" t="s">
        <v>30</v>
      </c>
      <c r="AX1327" s="14" t="s">
        <v>81</v>
      </c>
      <c r="AY1327" s="257" t="s">
        <v>160</v>
      </c>
    </row>
    <row r="1328" s="2" customFormat="1" ht="37.8" customHeight="1">
      <c r="A1328" s="39"/>
      <c r="B1328" s="40"/>
      <c r="C1328" s="281" t="s">
        <v>1319</v>
      </c>
      <c r="D1328" s="281" t="s">
        <v>832</v>
      </c>
      <c r="E1328" s="282" t="s">
        <v>1320</v>
      </c>
      <c r="F1328" s="283" t="s">
        <v>1321</v>
      </c>
      <c r="G1328" s="284" t="s">
        <v>166</v>
      </c>
      <c r="H1328" s="285">
        <v>704</v>
      </c>
      <c r="I1328" s="286"/>
      <c r="J1328" s="287">
        <f>ROUND(I1328*H1328,2)</f>
        <v>0</v>
      </c>
      <c r="K1328" s="283" t="s">
        <v>835</v>
      </c>
      <c r="L1328" s="288"/>
      <c r="M1328" s="289" t="s">
        <v>1</v>
      </c>
      <c r="N1328" s="290" t="s">
        <v>38</v>
      </c>
      <c r="O1328" s="92"/>
      <c r="P1328" s="228">
        <f>O1328*H1328</f>
        <v>0</v>
      </c>
      <c r="Q1328" s="228">
        <v>0.00013999999999999999</v>
      </c>
      <c r="R1328" s="228">
        <f>Q1328*H1328</f>
        <v>0.098559999999999995</v>
      </c>
      <c r="S1328" s="228">
        <v>0</v>
      </c>
      <c r="T1328" s="229">
        <f>S1328*H1328</f>
        <v>0</v>
      </c>
      <c r="U1328" s="39"/>
      <c r="V1328" s="39"/>
      <c r="W1328" s="39"/>
      <c r="X1328" s="39"/>
      <c r="Y1328" s="39"/>
      <c r="Z1328" s="39"/>
      <c r="AA1328" s="39"/>
      <c r="AB1328" s="39"/>
      <c r="AC1328" s="39"/>
      <c r="AD1328" s="39"/>
      <c r="AE1328" s="39"/>
      <c r="AR1328" s="230" t="s">
        <v>399</v>
      </c>
      <c r="AT1328" s="230" t="s">
        <v>832</v>
      </c>
      <c r="AU1328" s="230" t="s">
        <v>83</v>
      </c>
      <c r="AY1328" s="18" t="s">
        <v>160</v>
      </c>
      <c r="BE1328" s="231">
        <f>IF(N1328="základní",J1328,0)</f>
        <v>0</v>
      </c>
      <c r="BF1328" s="231">
        <f>IF(N1328="snížená",J1328,0)</f>
        <v>0</v>
      </c>
      <c r="BG1328" s="231">
        <f>IF(N1328="zákl. přenesená",J1328,0)</f>
        <v>0</v>
      </c>
      <c r="BH1328" s="231">
        <f>IF(N1328="sníž. přenesená",J1328,0)</f>
        <v>0</v>
      </c>
      <c r="BI1328" s="231">
        <f>IF(N1328="nulová",J1328,0)</f>
        <v>0</v>
      </c>
      <c r="BJ1328" s="18" t="s">
        <v>81</v>
      </c>
      <c r="BK1328" s="231">
        <f>ROUND(I1328*H1328,2)</f>
        <v>0</v>
      </c>
      <c r="BL1328" s="18" t="s">
        <v>251</v>
      </c>
      <c r="BM1328" s="230" t="s">
        <v>1322</v>
      </c>
    </row>
    <row r="1329" s="2" customFormat="1">
      <c r="A1329" s="39"/>
      <c r="B1329" s="40"/>
      <c r="C1329" s="41"/>
      <c r="D1329" s="232" t="s">
        <v>170</v>
      </c>
      <c r="E1329" s="41"/>
      <c r="F1329" s="233" t="s">
        <v>1321</v>
      </c>
      <c r="G1329" s="41"/>
      <c r="H1329" s="41"/>
      <c r="I1329" s="234"/>
      <c r="J1329" s="41"/>
      <c r="K1329" s="41"/>
      <c r="L1329" s="45"/>
      <c r="M1329" s="235"/>
      <c r="N1329" s="236"/>
      <c r="O1329" s="92"/>
      <c r="P1329" s="92"/>
      <c r="Q1329" s="92"/>
      <c r="R1329" s="92"/>
      <c r="S1329" s="92"/>
      <c r="T1329" s="93"/>
      <c r="U1329" s="39"/>
      <c r="V1329" s="39"/>
      <c r="W1329" s="39"/>
      <c r="X1329" s="39"/>
      <c r="Y1329" s="39"/>
      <c r="Z1329" s="39"/>
      <c r="AA1329" s="39"/>
      <c r="AB1329" s="39"/>
      <c r="AC1329" s="39"/>
      <c r="AD1329" s="39"/>
      <c r="AE1329" s="39"/>
      <c r="AT1329" s="18" t="s">
        <v>170</v>
      </c>
      <c r="AU1329" s="18" t="s">
        <v>83</v>
      </c>
    </row>
    <row r="1330" s="14" customFormat="1">
      <c r="A1330" s="14"/>
      <c r="B1330" s="247"/>
      <c r="C1330" s="248"/>
      <c r="D1330" s="232" t="s">
        <v>172</v>
      </c>
      <c r="E1330" s="248"/>
      <c r="F1330" s="250" t="s">
        <v>1323</v>
      </c>
      <c r="G1330" s="248"/>
      <c r="H1330" s="251">
        <v>704</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172</v>
      </c>
      <c r="AU1330" s="257" t="s">
        <v>83</v>
      </c>
      <c r="AV1330" s="14" t="s">
        <v>83</v>
      </c>
      <c r="AW1330" s="14" t="s">
        <v>4</v>
      </c>
      <c r="AX1330" s="14" t="s">
        <v>81</v>
      </c>
      <c r="AY1330" s="257" t="s">
        <v>160</v>
      </c>
    </row>
    <row r="1331" s="2" customFormat="1" ht="21.75" customHeight="1">
      <c r="A1331" s="39"/>
      <c r="B1331" s="40"/>
      <c r="C1331" s="219" t="s">
        <v>1324</v>
      </c>
      <c r="D1331" s="219" t="s">
        <v>163</v>
      </c>
      <c r="E1331" s="220" t="s">
        <v>1325</v>
      </c>
      <c r="F1331" s="221" t="s">
        <v>1326</v>
      </c>
      <c r="G1331" s="222" t="s">
        <v>166</v>
      </c>
      <c r="H1331" s="223">
        <v>640</v>
      </c>
      <c r="I1331" s="224"/>
      <c r="J1331" s="225">
        <f>ROUND(I1331*H1331,2)</f>
        <v>0</v>
      </c>
      <c r="K1331" s="221" t="s">
        <v>167</v>
      </c>
      <c r="L1331" s="45"/>
      <c r="M1331" s="226" t="s">
        <v>1</v>
      </c>
      <c r="N1331" s="227" t="s">
        <v>38</v>
      </c>
      <c r="O1331" s="92"/>
      <c r="P1331" s="228">
        <f>O1331*H1331</f>
        <v>0</v>
      </c>
      <c r="Q1331" s="228">
        <v>0</v>
      </c>
      <c r="R1331" s="228">
        <f>Q1331*H1331</f>
        <v>0</v>
      </c>
      <c r="S1331" s="228">
        <v>0</v>
      </c>
      <c r="T1331" s="229">
        <f>S1331*H1331</f>
        <v>0</v>
      </c>
      <c r="U1331" s="39"/>
      <c r="V1331" s="39"/>
      <c r="W1331" s="39"/>
      <c r="X1331" s="39"/>
      <c r="Y1331" s="39"/>
      <c r="Z1331" s="39"/>
      <c r="AA1331" s="39"/>
      <c r="AB1331" s="39"/>
      <c r="AC1331" s="39"/>
      <c r="AD1331" s="39"/>
      <c r="AE1331" s="39"/>
      <c r="AR1331" s="230" t="s">
        <v>251</v>
      </c>
      <c r="AT1331" s="230" t="s">
        <v>163</v>
      </c>
      <c r="AU1331" s="230" t="s">
        <v>83</v>
      </c>
      <c r="AY1331" s="18" t="s">
        <v>160</v>
      </c>
      <c r="BE1331" s="231">
        <f>IF(N1331="základní",J1331,0)</f>
        <v>0</v>
      </c>
      <c r="BF1331" s="231">
        <f>IF(N1331="snížená",J1331,0)</f>
        <v>0</v>
      </c>
      <c r="BG1331" s="231">
        <f>IF(N1331="zákl. přenesená",J1331,0)</f>
        <v>0</v>
      </c>
      <c r="BH1331" s="231">
        <f>IF(N1331="sníž. přenesená",J1331,0)</f>
        <v>0</v>
      </c>
      <c r="BI1331" s="231">
        <f>IF(N1331="nulová",J1331,0)</f>
        <v>0</v>
      </c>
      <c r="BJ1331" s="18" t="s">
        <v>81</v>
      </c>
      <c r="BK1331" s="231">
        <f>ROUND(I1331*H1331,2)</f>
        <v>0</v>
      </c>
      <c r="BL1331" s="18" t="s">
        <v>251</v>
      </c>
      <c r="BM1331" s="230" t="s">
        <v>1327</v>
      </c>
    </row>
    <row r="1332" s="2" customFormat="1">
      <c r="A1332" s="39"/>
      <c r="B1332" s="40"/>
      <c r="C1332" s="41"/>
      <c r="D1332" s="232" t="s">
        <v>170</v>
      </c>
      <c r="E1332" s="41"/>
      <c r="F1332" s="233" t="s">
        <v>1328</v>
      </c>
      <c r="G1332" s="41"/>
      <c r="H1332" s="41"/>
      <c r="I1332" s="234"/>
      <c r="J1332" s="41"/>
      <c r="K1332" s="41"/>
      <c r="L1332" s="45"/>
      <c r="M1332" s="235"/>
      <c r="N1332" s="236"/>
      <c r="O1332" s="92"/>
      <c r="P1332" s="92"/>
      <c r="Q1332" s="92"/>
      <c r="R1332" s="92"/>
      <c r="S1332" s="92"/>
      <c r="T1332" s="93"/>
      <c r="U1332" s="39"/>
      <c r="V1332" s="39"/>
      <c r="W1332" s="39"/>
      <c r="X1332" s="39"/>
      <c r="Y1332" s="39"/>
      <c r="Z1332" s="39"/>
      <c r="AA1332" s="39"/>
      <c r="AB1332" s="39"/>
      <c r="AC1332" s="39"/>
      <c r="AD1332" s="39"/>
      <c r="AE1332" s="39"/>
      <c r="AT1332" s="18" t="s">
        <v>170</v>
      </c>
      <c r="AU1332" s="18" t="s">
        <v>83</v>
      </c>
    </row>
    <row r="1333" s="14" customFormat="1">
      <c r="A1333" s="14"/>
      <c r="B1333" s="247"/>
      <c r="C1333" s="248"/>
      <c r="D1333" s="232" t="s">
        <v>172</v>
      </c>
      <c r="E1333" s="249" t="s">
        <v>1</v>
      </c>
      <c r="F1333" s="250" t="s">
        <v>1135</v>
      </c>
      <c r="G1333" s="248"/>
      <c r="H1333" s="251">
        <v>640</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172</v>
      </c>
      <c r="AU1333" s="257" t="s">
        <v>83</v>
      </c>
      <c r="AV1333" s="14" t="s">
        <v>83</v>
      </c>
      <c r="AW1333" s="14" t="s">
        <v>30</v>
      </c>
      <c r="AX1333" s="14" t="s">
        <v>81</v>
      </c>
      <c r="AY1333" s="257" t="s">
        <v>160</v>
      </c>
    </row>
    <row r="1334" s="2" customFormat="1" ht="44.25" customHeight="1">
      <c r="A1334" s="39"/>
      <c r="B1334" s="40"/>
      <c r="C1334" s="281" t="s">
        <v>1329</v>
      </c>
      <c r="D1334" s="281" t="s">
        <v>832</v>
      </c>
      <c r="E1334" s="282" t="s">
        <v>1330</v>
      </c>
      <c r="F1334" s="283" t="s">
        <v>1331</v>
      </c>
      <c r="G1334" s="284" t="s">
        <v>166</v>
      </c>
      <c r="H1334" s="285">
        <v>736</v>
      </c>
      <c r="I1334" s="286"/>
      <c r="J1334" s="287">
        <f>ROUND(I1334*H1334,2)</f>
        <v>0</v>
      </c>
      <c r="K1334" s="283" t="s">
        <v>835</v>
      </c>
      <c r="L1334" s="288"/>
      <c r="M1334" s="289" t="s">
        <v>1</v>
      </c>
      <c r="N1334" s="290" t="s">
        <v>38</v>
      </c>
      <c r="O1334" s="92"/>
      <c r="P1334" s="228">
        <f>O1334*H1334</f>
        <v>0</v>
      </c>
      <c r="Q1334" s="228">
        <v>0.00040000000000000002</v>
      </c>
      <c r="R1334" s="228">
        <f>Q1334*H1334</f>
        <v>0.2944</v>
      </c>
      <c r="S1334" s="228">
        <v>0</v>
      </c>
      <c r="T1334" s="229">
        <f>S1334*H1334</f>
        <v>0</v>
      </c>
      <c r="U1334" s="39"/>
      <c r="V1334" s="39"/>
      <c r="W1334" s="39"/>
      <c r="X1334" s="39"/>
      <c r="Y1334" s="39"/>
      <c r="Z1334" s="39"/>
      <c r="AA1334" s="39"/>
      <c r="AB1334" s="39"/>
      <c r="AC1334" s="39"/>
      <c r="AD1334" s="39"/>
      <c r="AE1334" s="39"/>
      <c r="AR1334" s="230" t="s">
        <v>399</v>
      </c>
      <c r="AT1334" s="230" t="s">
        <v>832</v>
      </c>
      <c r="AU1334" s="230" t="s">
        <v>83</v>
      </c>
      <c r="AY1334" s="18" t="s">
        <v>160</v>
      </c>
      <c r="BE1334" s="231">
        <f>IF(N1334="základní",J1334,0)</f>
        <v>0</v>
      </c>
      <c r="BF1334" s="231">
        <f>IF(N1334="snížená",J1334,0)</f>
        <v>0</v>
      </c>
      <c r="BG1334" s="231">
        <f>IF(N1334="zákl. přenesená",J1334,0)</f>
        <v>0</v>
      </c>
      <c r="BH1334" s="231">
        <f>IF(N1334="sníž. přenesená",J1334,0)</f>
        <v>0</v>
      </c>
      <c r="BI1334" s="231">
        <f>IF(N1334="nulová",J1334,0)</f>
        <v>0</v>
      </c>
      <c r="BJ1334" s="18" t="s">
        <v>81</v>
      </c>
      <c r="BK1334" s="231">
        <f>ROUND(I1334*H1334,2)</f>
        <v>0</v>
      </c>
      <c r="BL1334" s="18" t="s">
        <v>251</v>
      </c>
      <c r="BM1334" s="230" t="s">
        <v>1332</v>
      </c>
    </row>
    <row r="1335" s="2" customFormat="1">
      <c r="A1335" s="39"/>
      <c r="B1335" s="40"/>
      <c r="C1335" s="41"/>
      <c r="D1335" s="232" t="s">
        <v>170</v>
      </c>
      <c r="E1335" s="41"/>
      <c r="F1335" s="233" t="s">
        <v>1331</v>
      </c>
      <c r="G1335" s="41"/>
      <c r="H1335" s="41"/>
      <c r="I1335" s="234"/>
      <c r="J1335" s="41"/>
      <c r="K1335" s="41"/>
      <c r="L1335" s="45"/>
      <c r="M1335" s="235"/>
      <c r="N1335" s="236"/>
      <c r="O1335" s="92"/>
      <c r="P1335" s="92"/>
      <c r="Q1335" s="92"/>
      <c r="R1335" s="92"/>
      <c r="S1335" s="92"/>
      <c r="T1335" s="93"/>
      <c r="U1335" s="39"/>
      <c r="V1335" s="39"/>
      <c r="W1335" s="39"/>
      <c r="X1335" s="39"/>
      <c r="Y1335" s="39"/>
      <c r="Z1335" s="39"/>
      <c r="AA1335" s="39"/>
      <c r="AB1335" s="39"/>
      <c r="AC1335" s="39"/>
      <c r="AD1335" s="39"/>
      <c r="AE1335" s="39"/>
      <c r="AT1335" s="18" t="s">
        <v>170</v>
      </c>
      <c r="AU1335" s="18" t="s">
        <v>83</v>
      </c>
    </row>
    <row r="1336" s="14" customFormat="1">
      <c r="A1336" s="14"/>
      <c r="B1336" s="247"/>
      <c r="C1336" s="248"/>
      <c r="D1336" s="232" t="s">
        <v>172</v>
      </c>
      <c r="E1336" s="248"/>
      <c r="F1336" s="250" t="s">
        <v>1333</v>
      </c>
      <c r="G1336" s="248"/>
      <c r="H1336" s="251">
        <v>736</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172</v>
      </c>
      <c r="AU1336" s="257" t="s">
        <v>83</v>
      </c>
      <c r="AV1336" s="14" t="s">
        <v>83</v>
      </c>
      <c r="AW1336" s="14" t="s">
        <v>4</v>
      </c>
      <c r="AX1336" s="14" t="s">
        <v>81</v>
      </c>
      <c r="AY1336" s="257" t="s">
        <v>160</v>
      </c>
    </row>
    <row r="1337" s="2" customFormat="1" ht="33" customHeight="1">
      <c r="A1337" s="39"/>
      <c r="B1337" s="40"/>
      <c r="C1337" s="219" t="s">
        <v>1334</v>
      </c>
      <c r="D1337" s="219" t="s">
        <v>163</v>
      </c>
      <c r="E1337" s="220" t="s">
        <v>1335</v>
      </c>
      <c r="F1337" s="221" t="s">
        <v>1336</v>
      </c>
      <c r="G1337" s="222" t="s">
        <v>166</v>
      </c>
      <c r="H1337" s="223">
        <v>640</v>
      </c>
      <c r="I1337" s="224"/>
      <c r="J1337" s="225">
        <f>ROUND(I1337*H1337,2)</f>
        <v>0</v>
      </c>
      <c r="K1337" s="221" t="s">
        <v>167</v>
      </c>
      <c r="L1337" s="45"/>
      <c r="M1337" s="226" t="s">
        <v>1</v>
      </c>
      <c r="N1337" s="227" t="s">
        <v>38</v>
      </c>
      <c r="O1337" s="92"/>
      <c r="P1337" s="228">
        <f>O1337*H1337</f>
        <v>0</v>
      </c>
      <c r="Q1337" s="228">
        <v>0.0066064000000000001</v>
      </c>
      <c r="R1337" s="228">
        <f>Q1337*H1337</f>
        <v>4.2280959999999999</v>
      </c>
      <c r="S1337" s="228">
        <v>0</v>
      </c>
      <c r="T1337" s="229">
        <f>S1337*H1337</f>
        <v>0</v>
      </c>
      <c r="U1337" s="39"/>
      <c r="V1337" s="39"/>
      <c r="W1337" s="39"/>
      <c r="X1337" s="39"/>
      <c r="Y1337" s="39"/>
      <c r="Z1337" s="39"/>
      <c r="AA1337" s="39"/>
      <c r="AB1337" s="39"/>
      <c r="AC1337" s="39"/>
      <c r="AD1337" s="39"/>
      <c r="AE1337" s="39"/>
      <c r="AR1337" s="230" t="s">
        <v>251</v>
      </c>
      <c r="AT1337" s="230" t="s">
        <v>163</v>
      </c>
      <c r="AU1337" s="230" t="s">
        <v>83</v>
      </c>
      <c r="AY1337" s="18" t="s">
        <v>160</v>
      </c>
      <c r="BE1337" s="231">
        <f>IF(N1337="základní",J1337,0)</f>
        <v>0</v>
      </c>
      <c r="BF1337" s="231">
        <f>IF(N1337="snížená",J1337,0)</f>
        <v>0</v>
      </c>
      <c r="BG1337" s="231">
        <f>IF(N1337="zákl. přenesená",J1337,0)</f>
        <v>0</v>
      </c>
      <c r="BH1337" s="231">
        <f>IF(N1337="sníž. přenesená",J1337,0)</f>
        <v>0</v>
      </c>
      <c r="BI1337" s="231">
        <f>IF(N1337="nulová",J1337,0)</f>
        <v>0</v>
      </c>
      <c r="BJ1337" s="18" t="s">
        <v>81</v>
      </c>
      <c r="BK1337" s="231">
        <f>ROUND(I1337*H1337,2)</f>
        <v>0</v>
      </c>
      <c r="BL1337" s="18" t="s">
        <v>251</v>
      </c>
      <c r="BM1337" s="230" t="s">
        <v>1337</v>
      </c>
    </row>
    <row r="1338" s="2" customFormat="1">
      <c r="A1338" s="39"/>
      <c r="B1338" s="40"/>
      <c r="C1338" s="41"/>
      <c r="D1338" s="232" t="s">
        <v>170</v>
      </c>
      <c r="E1338" s="41"/>
      <c r="F1338" s="233" t="s">
        <v>1338</v>
      </c>
      <c r="G1338" s="41"/>
      <c r="H1338" s="41"/>
      <c r="I1338" s="234"/>
      <c r="J1338" s="41"/>
      <c r="K1338" s="41"/>
      <c r="L1338" s="45"/>
      <c r="M1338" s="235"/>
      <c r="N1338" s="236"/>
      <c r="O1338" s="92"/>
      <c r="P1338" s="92"/>
      <c r="Q1338" s="92"/>
      <c r="R1338" s="92"/>
      <c r="S1338" s="92"/>
      <c r="T1338" s="93"/>
      <c r="U1338" s="39"/>
      <c r="V1338" s="39"/>
      <c r="W1338" s="39"/>
      <c r="X1338" s="39"/>
      <c r="Y1338" s="39"/>
      <c r="Z1338" s="39"/>
      <c r="AA1338" s="39"/>
      <c r="AB1338" s="39"/>
      <c r="AC1338" s="39"/>
      <c r="AD1338" s="39"/>
      <c r="AE1338" s="39"/>
      <c r="AT1338" s="18" t="s">
        <v>170</v>
      </c>
      <c r="AU1338" s="18" t="s">
        <v>83</v>
      </c>
    </row>
    <row r="1339" s="2" customFormat="1" ht="24.15" customHeight="1">
      <c r="A1339" s="39"/>
      <c r="B1339" s="40"/>
      <c r="C1339" s="219" t="s">
        <v>1339</v>
      </c>
      <c r="D1339" s="219" t="s">
        <v>163</v>
      </c>
      <c r="E1339" s="220" t="s">
        <v>1340</v>
      </c>
      <c r="F1339" s="221" t="s">
        <v>1341</v>
      </c>
      <c r="G1339" s="222" t="s">
        <v>185</v>
      </c>
      <c r="H1339" s="223">
        <v>1</v>
      </c>
      <c r="I1339" s="224"/>
      <c r="J1339" s="225">
        <f>ROUND(I1339*H1339,2)</f>
        <v>0</v>
      </c>
      <c r="K1339" s="221" t="s">
        <v>167</v>
      </c>
      <c r="L1339" s="45"/>
      <c r="M1339" s="226" t="s">
        <v>1</v>
      </c>
      <c r="N1339" s="227" t="s">
        <v>38</v>
      </c>
      <c r="O1339" s="92"/>
      <c r="P1339" s="228">
        <f>O1339*H1339</f>
        <v>0</v>
      </c>
      <c r="Q1339" s="228">
        <v>0.0036600000000000001</v>
      </c>
      <c r="R1339" s="228">
        <f>Q1339*H1339</f>
        <v>0.0036600000000000001</v>
      </c>
      <c r="S1339" s="228">
        <v>0</v>
      </c>
      <c r="T1339" s="229">
        <f>S1339*H1339</f>
        <v>0</v>
      </c>
      <c r="U1339" s="39"/>
      <c r="V1339" s="39"/>
      <c r="W1339" s="39"/>
      <c r="X1339" s="39"/>
      <c r="Y1339" s="39"/>
      <c r="Z1339" s="39"/>
      <c r="AA1339" s="39"/>
      <c r="AB1339" s="39"/>
      <c r="AC1339" s="39"/>
      <c r="AD1339" s="39"/>
      <c r="AE1339" s="39"/>
      <c r="AR1339" s="230" t="s">
        <v>251</v>
      </c>
      <c r="AT1339" s="230" t="s">
        <v>163</v>
      </c>
      <c r="AU1339" s="230" t="s">
        <v>83</v>
      </c>
      <c r="AY1339" s="18" t="s">
        <v>160</v>
      </c>
      <c r="BE1339" s="231">
        <f>IF(N1339="základní",J1339,0)</f>
        <v>0</v>
      </c>
      <c r="BF1339" s="231">
        <f>IF(N1339="snížená",J1339,0)</f>
        <v>0</v>
      </c>
      <c r="BG1339" s="231">
        <f>IF(N1339="zákl. přenesená",J1339,0)</f>
        <v>0</v>
      </c>
      <c r="BH1339" s="231">
        <f>IF(N1339="sníž. přenesená",J1339,0)</f>
        <v>0</v>
      </c>
      <c r="BI1339" s="231">
        <f>IF(N1339="nulová",J1339,0)</f>
        <v>0</v>
      </c>
      <c r="BJ1339" s="18" t="s">
        <v>81</v>
      </c>
      <c r="BK1339" s="231">
        <f>ROUND(I1339*H1339,2)</f>
        <v>0</v>
      </c>
      <c r="BL1339" s="18" t="s">
        <v>251</v>
      </c>
      <c r="BM1339" s="230" t="s">
        <v>1342</v>
      </c>
    </row>
    <row r="1340" s="2" customFormat="1">
      <c r="A1340" s="39"/>
      <c r="B1340" s="40"/>
      <c r="C1340" s="41"/>
      <c r="D1340" s="232" t="s">
        <v>170</v>
      </c>
      <c r="E1340" s="41"/>
      <c r="F1340" s="233" t="s">
        <v>1343</v>
      </c>
      <c r="G1340" s="41"/>
      <c r="H1340" s="41"/>
      <c r="I1340" s="234"/>
      <c r="J1340" s="41"/>
      <c r="K1340" s="41"/>
      <c r="L1340" s="45"/>
      <c r="M1340" s="235"/>
      <c r="N1340" s="236"/>
      <c r="O1340" s="92"/>
      <c r="P1340" s="92"/>
      <c r="Q1340" s="92"/>
      <c r="R1340" s="92"/>
      <c r="S1340" s="92"/>
      <c r="T1340" s="93"/>
      <c r="U1340" s="39"/>
      <c r="V1340" s="39"/>
      <c r="W1340" s="39"/>
      <c r="X1340" s="39"/>
      <c r="Y1340" s="39"/>
      <c r="Z1340" s="39"/>
      <c r="AA1340" s="39"/>
      <c r="AB1340" s="39"/>
      <c r="AC1340" s="39"/>
      <c r="AD1340" s="39"/>
      <c r="AE1340" s="39"/>
      <c r="AT1340" s="18" t="s">
        <v>170</v>
      </c>
      <c r="AU1340" s="18" t="s">
        <v>83</v>
      </c>
    </row>
    <row r="1341" s="2" customFormat="1" ht="24.15" customHeight="1">
      <c r="A1341" s="39"/>
      <c r="B1341" s="40"/>
      <c r="C1341" s="219" t="s">
        <v>1344</v>
      </c>
      <c r="D1341" s="219" t="s">
        <v>163</v>
      </c>
      <c r="E1341" s="220" t="s">
        <v>1345</v>
      </c>
      <c r="F1341" s="221" t="s">
        <v>1346</v>
      </c>
      <c r="G1341" s="222" t="s">
        <v>185</v>
      </c>
      <c r="H1341" s="223">
        <v>1</v>
      </c>
      <c r="I1341" s="224"/>
      <c r="J1341" s="225">
        <f>ROUND(I1341*H1341,2)</f>
        <v>0</v>
      </c>
      <c r="K1341" s="221" t="s">
        <v>167</v>
      </c>
      <c r="L1341" s="45"/>
      <c r="M1341" s="226" t="s">
        <v>1</v>
      </c>
      <c r="N1341" s="227" t="s">
        <v>38</v>
      </c>
      <c r="O1341" s="92"/>
      <c r="P1341" s="228">
        <f>O1341*H1341</f>
        <v>0</v>
      </c>
      <c r="Q1341" s="228">
        <v>0</v>
      </c>
      <c r="R1341" s="228">
        <f>Q1341*H1341</f>
        <v>0</v>
      </c>
      <c r="S1341" s="228">
        <v>0</v>
      </c>
      <c r="T1341" s="229">
        <f>S1341*H1341</f>
        <v>0</v>
      </c>
      <c r="U1341" s="39"/>
      <c r="V1341" s="39"/>
      <c r="W1341" s="39"/>
      <c r="X1341" s="39"/>
      <c r="Y1341" s="39"/>
      <c r="Z1341" s="39"/>
      <c r="AA1341" s="39"/>
      <c r="AB1341" s="39"/>
      <c r="AC1341" s="39"/>
      <c r="AD1341" s="39"/>
      <c r="AE1341" s="39"/>
      <c r="AR1341" s="230" t="s">
        <v>251</v>
      </c>
      <c r="AT1341" s="230" t="s">
        <v>163</v>
      </c>
      <c r="AU1341" s="230" t="s">
        <v>83</v>
      </c>
      <c r="AY1341" s="18" t="s">
        <v>160</v>
      </c>
      <c r="BE1341" s="231">
        <f>IF(N1341="základní",J1341,0)</f>
        <v>0</v>
      </c>
      <c r="BF1341" s="231">
        <f>IF(N1341="snížená",J1341,0)</f>
        <v>0</v>
      </c>
      <c r="BG1341" s="231">
        <f>IF(N1341="zákl. přenesená",J1341,0)</f>
        <v>0</v>
      </c>
      <c r="BH1341" s="231">
        <f>IF(N1341="sníž. přenesená",J1341,0)</f>
        <v>0</v>
      </c>
      <c r="BI1341" s="231">
        <f>IF(N1341="nulová",J1341,0)</f>
        <v>0</v>
      </c>
      <c r="BJ1341" s="18" t="s">
        <v>81</v>
      </c>
      <c r="BK1341" s="231">
        <f>ROUND(I1341*H1341,2)</f>
        <v>0</v>
      </c>
      <c r="BL1341" s="18" t="s">
        <v>251</v>
      </c>
      <c r="BM1341" s="230" t="s">
        <v>1347</v>
      </c>
    </row>
    <row r="1342" s="2" customFormat="1">
      <c r="A1342" s="39"/>
      <c r="B1342" s="40"/>
      <c r="C1342" s="41"/>
      <c r="D1342" s="232" t="s">
        <v>170</v>
      </c>
      <c r="E1342" s="41"/>
      <c r="F1342" s="233" t="s">
        <v>1348</v>
      </c>
      <c r="G1342" s="41"/>
      <c r="H1342" s="41"/>
      <c r="I1342" s="234"/>
      <c r="J1342" s="41"/>
      <c r="K1342" s="41"/>
      <c r="L1342" s="45"/>
      <c r="M1342" s="235"/>
      <c r="N1342" s="236"/>
      <c r="O1342" s="92"/>
      <c r="P1342" s="92"/>
      <c r="Q1342" s="92"/>
      <c r="R1342" s="92"/>
      <c r="S1342" s="92"/>
      <c r="T1342" s="93"/>
      <c r="U1342" s="39"/>
      <c r="V1342" s="39"/>
      <c r="W1342" s="39"/>
      <c r="X1342" s="39"/>
      <c r="Y1342" s="39"/>
      <c r="Z1342" s="39"/>
      <c r="AA1342" s="39"/>
      <c r="AB1342" s="39"/>
      <c r="AC1342" s="39"/>
      <c r="AD1342" s="39"/>
      <c r="AE1342" s="39"/>
      <c r="AT1342" s="18" t="s">
        <v>170</v>
      </c>
      <c r="AU1342" s="18" t="s">
        <v>83</v>
      </c>
    </row>
    <row r="1343" s="2" customFormat="1" ht="21.75" customHeight="1">
      <c r="A1343" s="39"/>
      <c r="B1343" s="40"/>
      <c r="C1343" s="281" t="s">
        <v>1349</v>
      </c>
      <c r="D1343" s="281" t="s">
        <v>832</v>
      </c>
      <c r="E1343" s="282" t="s">
        <v>1350</v>
      </c>
      <c r="F1343" s="283" t="s">
        <v>1351</v>
      </c>
      <c r="G1343" s="284" t="s">
        <v>185</v>
      </c>
      <c r="H1343" s="285">
        <v>1</v>
      </c>
      <c r="I1343" s="286"/>
      <c r="J1343" s="287">
        <f>ROUND(I1343*H1343,2)</f>
        <v>0</v>
      </c>
      <c r="K1343" s="283" t="s">
        <v>835</v>
      </c>
      <c r="L1343" s="288"/>
      <c r="M1343" s="289" t="s">
        <v>1</v>
      </c>
      <c r="N1343" s="290" t="s">
        <v>38</v>
      </c>
      <c r="O1343" s="92"/>
      <c r="P1343" s="228">
        <f>O1343*H1343</f>
        <v>0</v>
      </c>
      <c r="Q1343" s="228">
        <v>0.00068000000000000005</v>
      </c>
      <c r="R1343" s="228">
        <f>Q1343*H1343</f>
        <v>0.00068000000000000005</v>
      </c>
      <c r="S1343" s="228">
        <v>0</v>
      </c>
      <c r="T1343" s="229">
        <f>S1343*H1343</f>
        <v>0</v>
      </c>
      <c r="U1343" s="39"/>
      <c r="V1343" s="39"/>
      <c r="W1343" s="39"/>
      <c r="X1343" s="39"/>
      <c r="Y1343" s="39"/>
      <c r="Z1343" s="39"/>
      <c r="AA1343" s="39"/>
      <c r="AB1343" s="39"/>
      <c r="AC1343" s="39"/>
      <c r="AD1343" s="39"/>
      <c r="AE1343" s="39"/>
      <c r="AR1343" s="230" t="s">
        <v>399</v>
      </c>
      <c r="AT1343" s="230" t="s">
        <v>832</v>
      </c>
      <c r="AU1343" s="230" t="s">
        <v>83</v>
      </c>
      <c r="AY1343" s="18" t="s">
        <v>160</v>
      </c>
      <c r="BE1343" s="231">
        <f>IF(N1343="základní",J1343,0)</f>
        <v>0</v>
      </c>
      <c r="BF1343" s="231">
        <f>IF(N1343="snížená",J1343,0)</f>
        <v>0</v>
      </c>
      <c r="BG1343" s="231">
        <f>IF(N1343="zákl. přenesená",J1343,0)</f>
        <v>0</v>
      </c>
      <c r="BH1343" s="231">
        <f>IF(N1343="sníž. přenesená",J1343,0)</f>
        <v>0</v>
      </c>
      <c r="BI1343" s="231">
        <f>IF(N1343="nulová",J1343,0)</f>
        <v>0</v>
      </c>
      <c r="BJ1343" s="18" t="s">
        <v>81</v>
      </c>
      <c r="BK1343" s="231">
        <f>ROUND(I1343*H1343,2)</f>
        <v>0</v>
      </c>
      <c r="BL1343" s="18" t="s">
        <v>251</v>
      </c>
      <c r="BM1343" s="230" t="s">
        <v>1352</v>
      </c>
    </row>
    <row r="1344" s="2" customFormat="1">
      <c r="A1344" s="39"/>
      <c r="B1344" s="40"/>
      <c r="C1344" s="41"/>
      <c r="D1344" s="232" t="s">
        <v>170</v>
      </c>
      <c r="E1344" s="41"/>
      <c r="F1344" s="233" t="s">
        <v>1351</v>
      </c>
      <c r="G1344" s="41"/>
      <c r="H1344" s="41"/>
      <c r="I1344" s="234"/>
      <c r="J1344" s="41"/>
      <c r="K1344" s="41"/>
      <c r="L1344" s="45"/>
      <c r="M1344" s="235"/>
      <c r="N1344" s="236"/>
      <c r="O1344" s="92"/>
      <c r="P1344" s="92"/>
      <c r="Q1344" s="92"/>
      <c r="R1344" s="92"/>
      <c r="S1344" s="92"/>
      <c r="T1344" s="93"/>
      <c r="U1344" s="39"/>
      <c r="V1344" s="39"/>
      <c r="W1344" s="39"/>
      <c r="X1344" s="39"/>
      <c r="Y1344" s="39"/>
      <c r="Z1344" s="39"/>
      <c r="AA1344" s="39"/>
      <c r="AB1344" s="39"/>
      <c r="AC1344" s="39"/>
      <c r="AD1344" s="39"/>
      <c r="AE1344" s="39"/>
      <c r="AT1344" s="18" t="s">
        <v>170</v>
      </c>
      <c r="AU1344" s="18" t="s">
        <v>83</v>
      </c>
    </row>
    <row r="1345" s="2" customFormat="1">
      <c r="A1345" s="39"/>
      <c r="B1345" s="40"/>
      <c r="C1345" s="41"/>
      <c r="D1345" s="232" t="s">
        <v>292</v>
      </c>
      <c r="E1345" s="41"/>
      <c r="F1345" s="280" t="s">
        <v>1353</v>
      </c>
      <c r="G1345" s="41"/>
      <c r="H1345" s="41"/>
      <c r="I1345" s="234"/>
      <c r="J1345" s="41"/>
      <c r="K1345" s="41"/>
      <c r="L1345" s="45"/>
      <c r="M1345" s="235"/>
      <c r="N1345" s="236"/>
      <c r="O1345" s="92"/>
      <c r="P1345" s="92"/>
      <c r="Q1345" s="92"/>
      <c r="R1345" s="92"/>
      <c r="S1345" s="92"/>
      <c r="T1345" s="93"/>
      <c r="U1345" s="39"/>
      <c r="V1345" s="39"/>
      <c r="W1345" s="39"/>
      <c r="X1345" s="39"/>
      <c r="Y1345" s="39"/>
      <c r="Z1345" s="39"/>
      <c r="AA1345" s="39"/>
      <c r="AB1345" s="39"/>
      <c r="AC1345" s="39"/>
      <c r="AD1345" s="39"/>
      <c r="AE1345" s="39"/>
      <c r="AT1345" s="18" t="s">
        <v>292</v>
      </c>
      <c r="AU1345" s="18" t="s">
        <v>83</v>
      </c>
    </row>
    <row r="1346" s="2" customFormat="1" ht="37.8" customHeight="1">
      <c r="A1346" s="39"/>
      <c r="B1346" s="40"/>
      <c r="C1346" s="219" t="s">
        <v>1354</v>
      </c>
      <c r="D1346" s="219" t="s">
        <v>163</v>
      </c>
      <c r="E1346" s="220" t="s">
        <v>1355</v>
      </c>
      <c r="F1346" s="221" t="s">
        <v>1356</v>
      </c>
      <c r="G1346" s="222" t="s">
        <v>250</v>
      </c>
      <c r="H1346" s="223">
        <v>1</v>
      </c>
      <c r="I1346" s="224"/>
      <c r="J1346" s="225">
        <f>ROUND(I1346*H1346,2)</f>
        <v>0</v>
      </c>
      <c r="K1346" s="221" t="s">
        <v>1</v>
      </c>
      <c r="L1346" s="45"/>
      <c r="M1346" s="226" t="s">
        <v>1</v>
      </c>
      <c r="N1346" s="227" t="s">
        <v>38</v>
      </c>
      <c r="O1346" s="92"/>
      <c r="P1346" s="228">
        <f>O1346*H1346</f>
        <v>0</v>
      </c>
      <c r="Q1346" s="228">
        <v>0</v>
      </c>
      <c r="R1346" s="228">
        <f>Q1346*H1346</f>
        <v>0</v>
      </c>
      <c r="S1346" s="228">
        <v>0</v>
      </c>
      <c r="T1346" s="229">
        <f>S1346*H1346</f>
        <v>0</v>
      </c>
      <c r="U1346" s="39"/>
      <c r="V1346" s="39"/>
      <c r="W1346" s="39"/>
      <c r="X1346" s="39"/>
      <c r="Y1346" s="39"/>
      <c r="Z1346" s="39"/>
      <c r="AA1346" s="39"/>
      <c r="AB1346" s="39"/>
      <c r="AC1346" s="39"/>
      <c r="AD1346" s="39"/>
      <c r="AE1346" s="39"/>
      <c r="AR1346" s="230" t="s">
        <v>251</v>
      </c>
      <c r="AT1346" s="230" t="s">
        <v>163</v>
      </c>
      <c r="AU1346" s="230" t="s">
        <v>83</v>
      </c>
      <c r="AY1346" s="18" t="s">
        <v>160</v>
      </c>
      <c r="BE1346" s="231">
        <f>IF(N1346="základní",J1346,0)</f>
        <v>0</v>
      </c>
      <c r="BF1346" s="231">
        <f>IF(N1346="snížená",J1346,0)</f>
        <v>0</v>
      </c>
      <c r="BG1346" s="231">
        <f>IF(N1346="zákl. přenesená",J1346,0)</f>
        <v>0</v>
      </c>
      <c r="BH1346" s="231">
        <f>IF(N1346="sníž. přenesená",J1346,0)</f>
        <v>0</v>
      </c>
      <c r="BI1346" s="231">
        <f>IF(N1346="nulová",J1346,0)</f>
        <v>0</v>
      </c>
      <c r="BJ1346" s="18" t="s">
        <v>81</v>
      </c>
      <c r="BK1346" s="231">
        <f>ROUND(I1346*H1346,2)</f>
        <v>0</v>
      </c>
      <c r="BL1346" s="18" t="s">
        <v>251</v>
      </c>
      <c r="BM1346" s="230" t="s">
        <v>1357</v>
      </c>
    </row>
    <row r="1347" s="2" customFormat="1">
      <c r="A1347" s="39"/>
      <c r="B1347" s="40"/>
      <c r="C1347" s="41"/>
      <c r="D1347" s="232" t="s">
        <v>170</v>
      </c>
      <c r="E1347" s="41"/>
      <c r="F1347" s="233" t="s">
        <v>1356</v>
      </c>
      <c r="G1347" s="41"/>
      <c r="H1347" s="41"/>
      <c r="I1347" s="234"/>
      <c r="J1347" s="41"/>
      <c r="K1347" s="41"/>
      <c r="L1347" s="45"/>
      <c r="M1347" s="235"/>
      <c r="N1347" s="236"/>
      <c r="O1347" s="92"/>
      <c r="P1347" s="92"/>
      <c r="Q1347" s="92"/>
      <c r="R1347" s="92"/>
      <c r="S1347" s="92"/>
      <c r="T1347" s="93"/>
      <c r="U1347" s="39"/>
      <c r="V1347" s="39"/>
      <c r="W1347" s="39"/>
      <c r="X1347" s="39"/>
      <c r="Y1347" s="39"/>
      <c r="Z1347" s="39"/>
      <c r="AA1347" s="39"/>
      <c r="AB1347" s="39"/>
      <c r="AC1347" s="39"/>
      <c r="AD1347" s="39"/>
      <c r="AE1347" s="39"/>
      <c r="AT1347" s="18" t="s">
        <v>170</v>
      </c>
      <c r="AU1347" s="18" t="s">
        <v>83</v>
      </c>
    </row>
    <row r="1348" s="2" customFormat="1" ht="24.15" customHeight="1">
      <c r="A1348" s="39"/>
      <c r="B1348" s="40"/>
      <c r="C1348" s="219" t="s">
        <v>1358</v>
      </c>
      <c r="D1348" s="219" t="s">
        <v>163</v>
      </c>
      <c r="E1348" s="220" t="s">
        <v>1359</v>
      </c>
      <c r="F1348" s="221" t="s">
        <v>1360</v>
      </c>
      <c r="G1348" s="222" t="s">
        <v>236</v>
      </c>
      <c r="H1348" s="223">
        <v>35</v>
      </c>
      <c r="I1348" s="224"/>
      <c r="J1348" s="225">
        <f>ROUND(I1348*H1348,2)</f>
        <v>0</v>
      </c>
      <c r="K1348" s="221" t="s">
        <v>167</v>
      </c>
      <c r="L1348" s="45"/>
      <c r="M1348" s="226" t="s">
        <v>1</v>
      </c>
      <c r="N1348" s="227" t="s">
        <v>38</v>
      </c>
      <c r="O1348" s="92"/>
      <c r="P1348" s="228">
        <f>O1348*H1348</f>
        <v>0</v>
      </c>
      <c r="Q1348" s="228">
        <v>0.0049224999999999998</v>
      </c>
      <c r="R1348" s="228">
        <f>Q1348*H1348</f>
        <v>0.17228749999999998</v>
      </c>
      <c r="S1348" s="228">
        <v>0</v>
      </c>
      <c r="T1348" s="229">
        <f>S1348*H1348</f>
        <v>0</v>
      </c>
      <c r="U1348" s="39"/>
      <c r="V1348" s="39"/>
      <c r="W1348" s="39"/>
      <c r="X1348" s="39"/>
      <c r="Y1348" s="39"/>
      <c r="Z1348" s="39"/>
      <c r="AA1348" s="39"/>
      <c r="AB1348" s="39"/>
      <c r="AC1348" s="39"/>
      <c r="AD1348" s="39"/>
      <c r="AE1348" s="39"/>
      <c r="AR1348" s="230" t="s">
        <v>251</v>
      </c>
      <c r="AT1348" s="230" t="s">
        <v>163</v>
      </c>
      <c r="AU1348" s="230" t="s">
        <v>83</v>
      </c>
      <c r="AY1348" s="18" t="s">
        <v>160</v>
      </c>
      <c r="BE1348" s="231">
        <f>IF(N1348="základní",J1348,0)</f>
        <v>0</v>
      </c>
      <c r="BF1348" s="231">
        <f>IF(N1348="snížená",J1348,0)</f>
        <v>0</v>
      </c>
      <c r="BG1348" s="231">
        <f>IF(N1348="zákl. přenesená",J1348,0)</f>
        <v>0</v>
      </c>
      <c r="BH1348" s="231">
        <f>IF(N1348="sníž. přenesená",J1348,0)</f>
        <v>0</v>
      </c>
      <c r="BI1348" s="231">
        <f>IF(N1348="nulová",J1348,0)</f>
        <v>0</v>
      </c>
      <c r="BJ1348" s="18" t="s">
        <v>81</v>
      </c>
      <c r="BK1348" s="231">
        <f>ROUND(I1348*H1348,2)</f>
        <v>0</v>
      </c>
      <c r="BL1348" s="18" t="s">
        <v>251</v>
      </c>
      <c r="BM1348" s="230" t="s">
        <v>1361</v>
      </c>
    </row>
    <row r="1349" s="2" customFormat="1">
      <c r="A1349" s="39"/>
      <c r="B1349" s="40"/>
      <c r="C1349" s="41"/>
      <c r="D1349" s="232" t="s">
        <v>170</v>
      </c>
      <c r="E1349" s="41"/>
      <c r="F1349" s="233" t="s">
        <v>1362</v>
      </c>
      <c r="G1349" s="41"/>
      <c r="H1349" s="41"/>
      <c r="I1349" s="234"/>
      <c r="J1349" s="41"/>
      <c r="K1349" s="41"/>
      <c r="L1349" s="45"/>
      <c r="M1349" s="235"/>
      <c r="N1349" s="236"/>
      <c r="O1349" s="92"/>
      <c r="P1349" s="92"/>
      <c r="Q1349" s="92"/>
      <c r="R1349" s="92"/>
      <c r="S1349" s="92"/>
      <c r="T1349" s="93"/>
      <c r="U1349" s="39"/>
      <c r="V1349" s="39"/>
      <c r="W1349" s="39"/>
      <c r="X1349" s="39"/>
      <c r="Y1349" s="39"/>
      <c r="Z1349" s="39"/>
      <c r="AA1349" s="39"/>
      <c r="AB1349" s="39"/>
      <c r="AC1349" s="39"/>
      <c r="AD1349" s="39"/>
      <c r="AE1349" s="39"/>
      <c r="AT1349" s="18" t="s">
        <v>170</v>
      </c>
      <c r="AU1349" s="18" t="s">
        <v>83</v>
      </c>
    </row>
    <row r="1350" s="2" customFormat="1" ht="24.15" customHeight="1">
      <c r="A1350" s="39"/>
      <c r="B1350" s="40"/>
      <c r="C1350" s="219" t="s">
        <v>1363</v>
      </c>
      <c r="D1350" s="219" t="s">
        <v>163</v>
      </c>
      <c r="E1350" s="220" t="s">
        <v>1364</v>
      </c>
      <c r="F1350" s="221" t="s">
        <v>1365</v>
      </c>
      <c r="G1350" s="222" t="s">
        <v>236</v>
      </c>
      <c r="H1350" s="223">
        <v>40</v>
      </c>
      <c r="I1350" s="224"/>
      <c r="J1350" s="225">
        <f>ROUND(I1350*H1350,2)</f>
        <v>0</v>
      </c>
      <c r="K1350" s="221" t="s">
        <v>167</v>
      </c>
      <c r="L1350" s="45"/>
      <c r="M1350" s="226" t="s">
        <v>1</v>
      </c>
      <c r="N1350" s="227" t="s">
        <v>38</v>
      </c>
      <c r="O1350" s="92"/>
      <c r="P1350" s="228">
        <f>O1350*H1350</f>
        <v>0</v>
      </c>
      <c r="Q1350" s="228">
        <v>0.0034705999999999999</v>
      </c>
      <c r="R1350" s="228">
        <f>Q1350*H1350</f>
        <v>0.138824</v>
      </c>
      <c r="S1350" s="228">
        <v>0</v>
      </c>
      <c r="T1350" s="229">
        <f>S1350*H1350</f>
        <v>0</v>
      </c>
      <c r="U1350" s="39"/>
      <c r="V1350" s="39"/>
      <c r="W1350" s="39"/>
      <c r="X1350" s="39"/>
      <c r="Y1350" s="39"/>
      <c r="Z1350" s="39"/>
      <c r="AA1350" s="39"/>
      <c r="AB1350" s="39"/>
      <c r="AC1350" s="39"/>
      <c r="AD1350" s="39"/>
      <c r="AE1350" s="39"/>
      <c r="AR1350" s="230" t="s">
        <v>251</v>
      </c>
      <c r="AT1350" s="230" t="s">
        <v>163</v>
      </c>
      <c r="AU1350" s="230" t="s">
        <v>83</v>
      </c>
      <c r="AY1350" s="18" t="s">
        <v>160</v>
      </c>
      <c r="BE1350" s="231">
        <f>IF(N1350="základní",J1350,0)</f>
        <v>0</v>
      </c>
      <c r="BF1350" s="231">
        <f>IF(N1350="snížená",J1350,0)</f>
        <v>0</v>
      </c>
      <c r="BG1350" s="231">
        <f>IF(N1350="zákl. přenesená",J1350,0)</f>
        <v>0</v>
      </c>
      <c r="BH1350" s="231">
        <f>IF(N1350="sníž. přenesená",J1350,0)</f>
        <v>0</v>
      </c>
      <c r="BI1350" s="231">
        <f>IF(N1350="nulová",J1350,0)</f>
        <v>0</v>
      </c>
      <c r="BJ1350" s="18" t="s">
        <v>81</v>
      </c>
      <c r="BK1350" s="231">
        <f>ROUND(I1350*H1350,2)</f>
        <v>0</v>
      </c>
      <c r="BL1350" s="18" t="s">
        <v>251</v>
      </c>
      <c r="BM1350" s="230" t="s">
        <v>1366</v>
      </c>
    </row>
    <row r="1351" s="2" customFormat="1">
      <c r="A1351" s="39"/>
      <c r="B1351" s="40"/>
      <c r="C1351" s="41"/>
      <c r="D1351" s="232" t="s">
        <v>170</v>
      </c>
      <c r="E1351" s="41"/>
      <c r="F1351" s="233" t="s">
        <v>1367</v>
      </c>
      <c r="G1351" s="41"/>
      <c r="H1351" s="41"/>
      <c r="I1351" s="234"/>
      <c r="J1351" s="41"/>
      <c r="K1351" s="41"/>
      <c r="L1351" s="45"/>
      <c r="M1351" s="235"/>
      <c r="N1351" s="236"/>
      <c r="O1351" s="92"/>
      <c r="P1351" s="92"/>
      <c r="Q1351" s="92"/>
      <c r="R1351" s="92"/>
      <c r="S1351" s="92"/>
      <c r="T1351" s="93"/>
      <c r="U1351" s="39"/>
      <c r="V1351" s="39"/>
      <c r="W1351" s="39"/>
      <c r="X1351" s="39"/>
      <c r="Y1351" s="39"/>
      <c r="Z1351" s="39"/>
      <c r="AA1351" s="39"/>
      <c r="AB1351" s="39"/>
      <c r="AC1351" s="39"/>
      <c r="AD1351" s="39"/>
      <c r="AE1351" s="39"/>
      <c r="AT1351" s="18" t="s">
        <v>170</v>
      </c>
      <c r="AU1351" s="18" t="s">
        <v>83</v>
      </c>
    </row>
    <row r="1352" s="2" customFormat="1" ht="24.15" customHeight="1">
      <c r="A1352" s="39"/>
      <c r="B1352" s="40"/>
      <c r="C1352" s="219" t="s">
        <v>1368</v>
      </c>
      <c r="D1352" s="219" t="s">
        <v>163</v>
      </c>
      <c r="E1352" s="220" t="s">
        <v>1369</v>
      </c>
      <c r="F1352" s="221" t="s">
        <v>1370</v>
      </c>
      <c r="G1352" s="222" t="s">
        <v>236</v>
      </c>
      <c r="H1352" s="223">
        <v>70</v>
      </c>
      <c r="I1352" s="224"/>
      <c r="J1352" s="225">
        <f>ROUND(I1352*H1352,2)</f>
        <v>0</v>
      </c>
      <c r="K1352" s="221" t="s">
        <v>167</v>
      </c>
      <c r="L1352" s="45"/>
      <c r="M1352" s="226" t="s">
        <v>1</v>
      </c>
      <c r="N1352" s="227" t="s">
        <v>38</v>
      </c>
      <c r="O1352" s="92"/>
      <c r="P1352" s="228">
        <f>O1352*H1352</f>
        <v>0</v>
      </c>
      <c r="Q1352" s="228">
        <v>0.00228385</v>
      </c>
      <c r="R1352" s="228">
        <f>Q1352*H1352</f>
        <v>0.1598695</v>
      </c>
      <c r="S1352" s="228">
        <v>0</v>
      </c>
      <c r="T1352" s="229">
        <f>S1352*H1352</f>
        <v>0</v>
      </c>
      <c r="U1352" s="39"/>
      <c r="V1352" s="39"/>
      <c r="W1352" s="39"/>
      <c r="X1352" s="39"/>
      <c r="Y1352" s="39"/>
      <c r="Z1352" s="39"/>
      <c r="AA1352" s="39"/>
      <c r="AB1352" s="39"/>
      <c r="AC1352" s="39"/>
      <c r="AD1352" s="39"/>
      <c r="AE1352" s="39"/>
      <c r="AR1352" s="230" t="s">
        <v>251</v>
      </c>
      <c r="AT1352" s="230" t="s">
        <v>163</v>
      </c>
      <c r="AU1352" s="230" t="s">
        <v>83</v>
      </c>
      <c r="AY1352" s="18" t="s">
        <v>160</v>
      </c>
      <c r="BE1352" s="231">
        <f>IF(N1352="základní",J1352,0)</f>
        <v>0</v>
      </c>
      <c r="BF1352" s="231">
        <f>IF(N1352="snížená",J1352,0)</f>
        <v>0</v>
      </c>
      <c r="BG1352" s="231">
        <f>IF(N1352="zákl. přenesená",J1352,0)</f>
        <v>0</v>
      </c>
      <c r="BH1352" s="231">
        <f>IF(N1352="sníž. přenesená",J1352,0)</f>
        <v>0</v>
      </c>
      <c r="BI1352" s="231">
        <f>IF(N1352="nulová",J1352,0)</f>
        <v>0</v>
      </c>
      <c r="BJ1352" s="18" t="s">
        <v>81</v>
      </c>
      <c r="BK1352" s="231">
        <f>ROUND(I1352*H1352,2)</f>
        <v>0</v>
      </c>
      <c r="BL1352" s="18" t="s">
        <v>251</v>
      </c>
      <c r="BM1352" s="230" t="s">
        <v>1371</v>
      </c>
    </row>
    <row r="1353" s="2" customFormat="1">
      <c r="A1353" s="39"/>
      <c r="B1353" s="40"/>
      <c r="C1353" s="41"/>
      <c r="D1353" s="232" t="s">
        <v>170</v>
      </c>
      <c r="E1353" s="41"/>
      <c r="F1353" s="233" t="s">
        <v>1372</v>
      </c>
      <c r="G1353" s="41"/>
      <c r="H1353" s="41"/>
      <c r="I1353" s="234"/>
      <c r="J1353" s="41"/>
      <c r="K1353" s="41"/>
      <c r="L1353" s="45"/>
      <c r="M1353" s="235"/>
      <c r="N1353" s="236"/>
      <c r="O1353" s="92"/>
      <c r="P1353" s="92"/>
      <c r="Q1353" s="92"/>
      <c r="R1353" s="92"/>
      <c r="S1353" s="92"/>
      <c r="T1353" s="93"/>
      <c r="U1353" s="39"/>
      <c r="V1353" s="39"/>
      <c r="W1353" s="39"/>
      <c r="X1353" s="39"/>
      <c r="Y1353" s="39"/>
      <c r="Z1353" s="39"/>
      <c r="AA1353" s="39"/>
      <c r="AB1353" s="39"/>
      <c r="AC1353" s="39"/>
      <c r="AD1353" s="39"/>
      <c r="AE1353" s="39"/>
      <c r="AT1353" s="18" t="s">
        <v>170</v>
      </c>
      <c r="AU1353" s="18" t="s">
        <v>83</v>
      </c>
    </row>
    <row r="1354" s="2" customFormat="1" ht="24.15" customHeight="1">
      <c r="A1354" s="39"/>
      <c r="B1354" s="40"/>
      <c r="C1354" s="219" t="s">
        <v>1373</v>
      </c>
      <c r="D1354" s="219" t="s">
        <v>163</v>
      </c>
      <c r="E1354" s="220" t="s">
        <v>1374</v>
      </c>
      <c r="F1354" s="221" t="s">
        <v>1375</v>
      </c>
      <c r="G1354" s="222" t="s">
        <v>236</v>
      </c>
      <c r="H1354" s="223">
        <v>67.359999999999999</v>
      </c>
      <c r="I1354" s="224"/>
      <c r="J1354" s="225">
        <f>ROUND(I1354*H1354,2)</f>
        <v>0</v>
      </c>
      <c r="K1354" s="221" t="s">
        <v>167</v>
      </c>
      <c r="L1354" s="45"/>
      <c r="M1354" s="226" t="s">
        <v>1</v>
      </c>
      <c r="N1354" s="227" t="s">
        <v>38</v>
      </c>
      <c r="O1354" s="92"/>
      <c r="P1354" s="228">
        <f>O1354*H1354</f>
        <v>0</v>
      </c>
      <c r="Q1354" s="228">
        <v>0.0035152159999999998</v>
      </c>
      <c r="R1354" s="228">
        <f>Q1354*H1354</f>
        <v>0.23678494975999997</v>
      </c>
      <c r="S1354" s="228">
        <v>0</v>
      </c>
      <c r="T1354" s="229">
        <f>S1354*H1354</f>
        <v>0</v>
      </c>
      <c r="U1354" s="39"/>
      <c r="V1354" s="39"/>
      <c r="W1354" s="39"/>
      <c r="X1354" s="39"/>
      <c r="Y1354" s="39"/>
      <c r="Z1354" s="39"/>
      <c r="AA1354" s="39"/>
      <c r="AB1354" s="39"/>
      <c r="AC1354" s="39"/>
      <c r="AD1354" s="39"/>
      <c r="AE1354" s="39"/>
      <c r="AR1354" s="230" t="s">
        <v>251</v>
      </c>
      <c r="AT1354" s="230" t="s">
        <v>163</v>
      </c>
      <c r="AU1354" s="230" t="s">
        <v>83</v>
      </c>
      <c r="AY1354" s="18" t="s">
        <v>160</v>
      </c>
      <c r="BE1354" s="231">
        <f>IF(N1354="základní",J1354,0)</f>
        <v>0</v>
      </c>
      <c r="BF1354" s="231">
        <f>IF(N1354="snížená",J1354,0)</f>
        <v>0</v>
      </c>
      <c r="BG1354" s="231">
        <f>IF(N1354="zákl. přenesená",J1354,0)</f>
        <v>0</v>
      </c>
      <c r="BH1354" s="231">
        <f>IF(N1354="sníž. přenesená",J1354,0)</f>
        <v>0</v>
      </c>
      <c r="BI1354" s="231">
        <f>IF(N1354="nulová",J1354,0)</f>
        <v>0</v>
      </c>
      <c r="BJ1354" s="18" t="s">
        <v>81</v>
      </c>
      <c r="BK1354" s="231">
        <f>ROUND(I1354*H1354,2)</f>
        <v>0</v>
      </c>
      <c r="BL1354" s="18" t="s">
        <v>251</v>
      </c>
      <c r="BM1354" s="230" t="s">
        <v>1376</v>
      </c>
    </row>
    <row r="1355" s="2" customFormat="1">
      <c r="A1355" s="39"/>
      <c r="B1355" s="40"/>
      <c r="C1355" s="41"/>
      <c r="D1355" s="232" t="s">
        <v>170</v>
      </c>
      <c r="E1355" s="41"/>
      <c r="F1355" s="233" t="s">
        <v>1377</v>
      </c>
      <c r="G1355" s="41"/>
      <c r="H1355" s="41"/>
      <c r="I1355" s="234"/>
      <c r="J1355" s="41"/>
      <c r="K1355" s="41"/>
      <c r="L1355" s="45"/>
      <c r="M1355" s="235"/>
      <c r="N1355" s="236"/>
      <c r="O1355" s="92"/>
      <c r="P1355" s="92"/>
      <c r="Q1355" s="92"/>
      <c r="R1355" s="92"/>
      <c r="S1355" s="92"/>
      <c r="T1355" s="93"/>
      <c r="U1355" s="39"/>
      <c r="V1355" s="39"/>
      <c r="W1355" s="39"/>
      <c r="X1355" s="39"/>
      <c r="Y1355" s="39"/>
      <c r="Z1355" s="39"/>
      <c r="AA1355" s="39"/>
      <c r="AB1355" s="39"/>
      <c r="AC1355" s="39"/>
      <c r="AD1355" s="39"/>
      <c r="AE1355" s="39"/>
      <c r="AT1355" s="18" t="s">
        <v>170</v>
      </c>
      <c r="AU1355" s="18" t="s">
        <v>83</v>
      </c>
    </row>
    <row r="1356" s="14" customFormat="1">
      <c r="A1356" s="14"/>
      <c r="B1356" s="247"/>
      <c r="C1356" s="248"/>
      <c r="D1356" s="232" t="s">
        <v>172</v>
      </c>
      <c r="E1356" s="249" t="s">
        <v>1</v>
      </c>
      <c r="F1356" s="250" t="s">
        <v>1378</v>
      </c>
      <c r="G1356" s="248"/>
      <c r="H1356" s="251">
        <v>67.359999999999999</v>
      </c>
      <c r="I1356" s="252"/>
      <c r="J1356" s="248"/>
      <c r="K1356" s="248"/>
      <c r="L1356" s="253"/>
      <c r="M1356" s="254"/>
      <c r="N1356" s="255"/>
      <c r="O1356" s="255"/>
      <c r="P1356" s="255"/>
      <c r="Q1356" s="255"/>
      <c r="R1356" s="255"/>
      <c r="S1356" s="255"/>
      <c r="T1356" s="256"/>
      <c r="U1356" s="14"/>
      <c r="V1356" s="14"/>
      <c r="W1356" s="14"/>
      <c r="X1356" s="14"/>
      <c r="Y1356" s="14"/>
      <c r="Z1356" s="14"/>
      <c r="AA1356" s="14"/>
      <c r="AB1356" s="14"/>
      <c r="AC1356" s="14"/>
      <c r="AD1356" s="14"/>
      <c r="AE1356" s="14"/>
      <c r="AT1356" s="257" t="s">
        <v>172</v>
      </c>
      <c r="AU1356" s="257" t="s">
        <v>83</v>
      </c>
      <c r="AV1356" s="14" t="s">
        <v>83</v>
      </c>
      <c r="AW1356" s="14" t="s">
        <v>30</v>
      </c>
      <c r="AX1356" s="14" t="s">
        <v>81</v>
      </c>
      <c r="AY1356" s="257" t="s">
        <v>160</v>
      </c>
    </row>
    <row r="1357" s="2" customFormat="1" ht="24.15" customHeight="1">
      <c r="A1357" s="39"/>
      <c r="B1357" s="40"/>
      <c r="C1357" s="219" t="s">
        <v>1379</v>
      </c>
      <c r="D1357" s="219" t="s">
        <v>163</v>
      </c>
      <c r="E1357" s="220" t="s">
        <v>1380</v>
      </c>
      <c r="F1357" s="221" t="s">
        <v>1381</v>
      </c>
      <c r="G1357" s="222" t="s">
        <v>227</v>
      </c>
      <c r="H1357" s="223">
        <v>5.577</v>
      </c>
      <c r="I1357" s="224"/>
      <c r="J1357" s="225">
        <f>ROUND(I1357*H1357,2)</f>
        <v>0</v>
      </c>
      <c r="K1357" s="221" t="s">
        <v>167</v>
      </c>
      <c r="L1357" s="45"/>
      <c r="M1357" s="226" t="s">
        <v>1</v>
      </c>
      <c r="N1357" s="227" t="s">
        <v>38</v>
      </c>
      <c r="O1357" s="92"/>
      <c r="P1357" s="228">
        <f>O1357*H1357</f>
        <v>0</v>
      </c>
      <c r="Q1357" s="228">
        <v>0</v>
      </c>
      <c r="R1357" s="228">
        <f>Q1357*H1357</f>
        <v>0</v>
      </c>
      <c r="S1357" s="228">
        <v>0</v>
      </c>
      <c r="T1357" s="229">
        <f>S1357*H1357</f>
        <v>0</v>
      </c>
      <c r="U1357" s="39"/>
      <c r="V1357" s="39"/>
      <c r="W1357" s="39"/>
      <c r="X1357" s="39"/>
      <c r="Y1357" s="39"/>
      <c r="Z1357" s="39"/>
      <c r="AA1357" s="39"/>
      <c r="AB1357" s="39"/>
      <c r="AC1357" s="39"/>
      <c r="AD1357" s="39"/>
      <c r="AE1357" s="39"/>
      <c r="AR1357" s="230" t="s">
        <v>251</v>
      </c>
      <c r="AT1357" s="230" t="s">
        <v>163</v>
      </c>
      <c r="AU1357" s="230" t="s">
        <v>83</v>
      </c>
      <c r="AY1357" s="18" t="s">
        <v>160</v>
      </c>
      <c r="BE1357" s="231">
        <f>IF(N1357="základní",J1357,0)</f>
        <v>0</v>
      </c>
      <c r="BF1357" s="231">
        <f>IF(N1357="snížená",J1357,0)</f>
        <v>0</v>
      </c>
      <c r="BG1357" s="231">
        <f>IF(N1357="zákl. přenesená",J1357,0)</f>
        <v>0</v>
      </c>
      <c r="BH1357" s="231">
        <f>IF(N1357="sníž. přenesená",J1357,0)</f>
        <v>0</v>
      </c>
      <c r="BI1357" s="231">
        <f>IF(N1357="nulová",J1357,0)</f>
        <v>0</v>
      </c>
      <c r="BJ1357" s="18" t="s">
        <v>81</v>
      </c>
      <c r="BK1357" s="231">
        <f>ROUND(I1357*H1357,2)</f>
        <v>0</v>
      </c>
      <c r="BL1357" s="18" t="s">
        <v>251</v>
      </c>
      <c r="BM1357" s="230" t="s">
        <v>1382</v>
      </c>
    </row>
    <row r="1358" s="2" customFormat="1">
      <c r="A1358" s="39"/>
      <c r="B1358" s="40"/>
      <c r="C1358" s="41"/>
      <c r="D1358" s="232" t="s">
        <v>170</v>
      </c>
      <c r="E1358" s="41"/>
      <c r="F1358" s="233" t="s">
        <v>1383</v>
      </c>
      <c r="G1358" s="41"/>
      <c r="H1358" s="41"/>
      <c r="I1358" s="234"/>
      <c r="J1358" s="41"/>
      <c r="K1358" s="41"/>
      <c r="L1358" s="45"/>
      <c r="M1358" s="235"/>
      <c r="N1358" s="236"/>
      <c r="O1358" s="92"/>
      <c r="P1358" s="92"/>
      <c r="Q1358" s="92"/>
      <c r="R1358" s="92"/>
      <c r="S1358" s="92"/>
      <c r="T1358" s="93"/>
      <c r="U1358" s="39"/>
      <c r="V1358" s="39"/>
      <c r="W1358" s="39"/>
      <c r="X1358" s="39"/>
      <c r="Y1358" s="39"/>
      <c r="Z1358" s="39"/>
      <c r="AA1358" s="39"/>
      <c r="AB1358" s="39"/>
      <c r="AC1358" s="39"/>
      <c r="AD1358" s="39"/>
      <c r="AE1358" s="39"/>
      <c r="AT1358" s="18" t="s">
        <v>170</v>
      </c>
      <c r="AU1358" s="18" t="s">
        <v>83</v>
      </c>
    </row>
    <row r="1359" s="12" customFormat="1" ht="22.8" customHeight="1">
      <c r="A1359" s="12"/>
      <c r="B1359" s="203"/>
      <c r="C1359" s="204"/>
      <c r="D1359" s="205" t="s">
        <v>72</v>
      </c>
      <c r="E1359" s="217" t="s">
        <v>1384</v>
      </c>
      <c r="F1359" s="217" t="s">
        <v>1385</v>
      </c>
      <c r="G1359" s="204"/>
      <c r="H1359" s="204"/>
      <c r="I1359" s="207"/>
      <c r="J1359" s="218">
        <f>BK1359</f>
        <v>0</v>
      </c>
      <c r="K1359" s="204"/>
      <c r="L1359" s="209"/>
      <c r="M1359" s="210"/>
      <c r="N1359" s="211"/>
      <c r="O1359" s="211"/>
      <c r="P1359" s="212">
        <f>SUM(P1360:P1396)</f>
        <v>0</v>
      </c>
      <c r="Q1359" s="211"/>
      <c r="R1359" s="212">
        <f>SUM(R1360:R1396)</f>
        <v>2.8431679999999999</v>
      </c>
      <c r="S1359" s="211"/>
      <c r="T1359" s="213">
        <f>SUM(T1360:T1396)</f>
        <v>0</v>
      </c>
      <c r="U1359" s="12"/>
      <c r="V1359" s="12"/>
      <c r="W1359" s="12"/>
      <c r="X1359" s="12"/>
      <c r="Y1359" s="12"/>
      <c r="Z1359" s="12"/>
      <c r="AA1359" s="12"/>
      <c r="AB1359" s="12"/>
      <c r="AC1359" s="12"/>
      <c r="AD1359" s="12"/>
      <c r="AE1359" s="12"/>
      <c r="AR1359" s="214" t="s">
        <v>83</v>
      </c>
      <c r="AT1359" s="215" t="s">
        <v>72</v>
      </c>
      <c r="AU1359" s="215" t="s">
        <v>81</v>
      </c>
      <c r="AY1359" s="214" t="s">
        <v>160</v>
      </c>
      <c r="BK1359" s="216">
        <f>SUM(BK1360:BK1396)</f>
        <v>0</v>
      </c>
    </row>
    <row r="1360" s="2" customFormat="1" ht="24.15" customHeight="1">
      <c r="A1360" s="39"/>
      <c r="B1360" s="40"/>
      <c r="C1360" s="219" t="s">
        <v>1386</v>
      </c>
      <c r="D1360" s="219" t="s">
        <v>163</v>
      </c>
      <c r="E1360" s="220" t="s">
        <v>1387</v>
      </c>
      <c r="F1360" s="221" t="s">
        <v>1388</v>
      </c>
      <c r="G1360" s="222" t="s">
        <v>693</v>
      </c>
      <c r="H1360" s="223">
        <v>26</v>
      </c>
      <c r="I1360" s="224"/>
      <c r="J1360" s="225">
        <f>ROUND(I1360*H1360,2)</f>
        <v>0</v>
      </c>
      <c r="K1360" s="221" t="s">
        <v>1</v>
      </c>
      <c r="L1360" s="45"/>
      <c r="M1360" s="226" t="s">
        <v>1</v>
      </c>
      <c r="N1360" s="227" t="s">
        <v>38</v>
      </c>
      <c r="O1360" s="92"/>
      <c r="P1360" s="228">
        <f>O1360*H1360</f>
        <v>0</v>
      </c>
      <c r="Q1360" s="228">
        <v>0.02</v>
      </c>
      <c r="R1360" s="228">
        <f>Q1360*H1360</f>
        <v>0.52000000000000002</v>
      </c>
      <c r="S1360" s="228">
        <v>0</v>
      </c>
      <c r="T1360" s="229">
        <f>S1360*H1360</f>
        <v>0</v>
      </c>
      <c r="U1360" s="39"/>
      <c r="V1360" s="39"/>
      <c r="W1360" s="39"/>
      <c r="X1360" s="39"/>
      <c r="Y1360" s="39"/>
      <c r="Z1360" s="39"/>
      <c r="AA1360" s="39"/>
      <c r="AB1360" s="39"/>
      <c r="AC1360" s="39"/>
      <c r="AD1360" s="39"/>
      <c r="AE1360" s="39"/>
      <c r="AR1360" s="230" t="s">
        <v>251</v>
      </c>
      <c r="AT1360" s="230" t="s">
        <v>163</v>
      </c>
      <c r="AU1360" s="230" t="s">
        <v>83</v>
      </c>
      <c r="AY1360" s="18" t="s">
        <v>160</v>
      </c>
      <c r="BE1360" s="231">
        <f>IF(N1360="základní",J1360,0)</f>
        <v>0</v>
      </c>
      <c r="BF1360" s="231">
        <f>IF(N1360="snížená",J1360,0)</f>
        <v>0</v>
      </c>
      <c r="BG1360" s="231">
        <f>IF(N1360="zákl. přenesená",J1360,0)</f>
        <v>0</v>
      </c>
      <c r="BH1360" s="231">
        <f>IF(N1360="sníž. přenesená",J1360,0)</f>
        <v>0</v>
      </c>
      <c r="BI1360" s="231">
        <f>IF(N1360="nulová",J1360,0)</f>
        <v>0</v>
      </c>
      <c r="BJ1360" s="18" t="s">
        <v>81</v>
      </c>
      <c r="BK1360" s="231">
        <f>ROUND(I1360*H1360,2)</f>
        <v>0</v>
      </c>
      <c r="BL1360" s="18" t="s">
        <v>251</v>
      </c>
      <c r="BM1360" s="230" t="s">
        <v>1389</v>
      </c>
    </row>
    <row r="1361" s="2" customFormat="1">
      <c r="A1361" s="39"/>
      <c r="B1361" s="40"/>
      <c r="C1361" s="41"/>
      <c r="D1361" s="232" t="s">
        <v>170</v>
      </c>
      <c r="E1361" s="41"/>
      <c r="F1361" s="233" t="s">
        <v>1390</v>
      </c>
      <c r="G1361" s="41"/>
      <c r="H1361" s="41"/>
      <c r="I1361" s="234"/>
      <c r="J1361" s="41"/>
      <c r="K1361" s="41"/>
      <c r="L1361" s="45"/>
      <c r="M1361" s="235"/>
      <c r="N1361" s="236"/>
      <c r="O1361" s="92"/>
      <c r="P1361" s="92"/>
      <c r="Q1361" s="92"/>
      <c r="R1361" s="92"/>
      <c r="S1361" s="92"/>
      <c r="T1361" s="93"/>
      <c r="U1361" s="39"/>
      <c r="V1361" s="39"/>
      <c r="W1361" s="39"/>
      <c r="X1361" s="39"/>
      <c r="Y1361" s="39"/>
      <c r="Z1361" s="39"/>
      <c r="AA1361" s="39"/>
      <c r="AB1361" s="39"/>
      <c r="AC1361" s="39"/>
      <c r="AD1361" s="39"/>
      <c r="AE1361" s="39"/>
      <c r="AT1361" s="18" t="s">
        <v>170</v>
      </c>
      <c r="AU1361" s="18" t="s">
        <v>83</v>
      </c>
    </row>
    <row r="1362" s="2" customFormat="1" ht="21.75" customHeight="1">
      <c r="A1362" s="39"/>
      <c r="B1362" s="40"/>
      <c r="C1362" s="219" t="s">
        <v>1391</v>
      </c>
      <c r="D1362" s="219" t="s">
        <v>163</v>
      </c>
      <c r="E1362" s="220" t="s">
        <v>1392</v>
      </c>
      <c r="F1362" s="221" t="s">
        <v>1393</v>
      </c>
      <c r="G1362" s="222" t="s">
        <v>693</v>
      </c>
      <c r="H1362" s="223">
        <v>12</v>
      </c>
      <c r="I1362" s="224"/>
      <c r="J1362" s="225">
        <f>ROUND(I1362*H1362,2)</f>
        <v>0</v>
      </c>
      <c r="K1362" s="221" t="s">
        <v>1</v>
      </c>
      <c r="L1362" s="45"/>
      <c r="M1362" s="226" t="s">
        <v>1</v>
      </c>
      <c r="N1362" s="227" t="s">
        <v>38</v>
      </c>
      <c r="O1362" s="92"/>
      <c r="P1362" s="228">
        <f>O1362*H1362</f>
        <v>0</v>
      </c>
      <c r="Q1362" s="228">
        <v>0.02</v>
      </c>
      <c r="R1362" s="228">
        <f>Q1362*H1362</f>
        <v>0.23999999999999999</v>
      </c>
      <c r="S1362" s="228">
        <v>0</v>
      </c>
      <c r="T1362" s="229">
        <f>S1362*H1362</f>
        <v>0</v>
      </c>
      <c r="U1362" s="39"/>
      <c r="V1362" s="39"/>
      <c r="W1362" s="39"/>
      <c r="X1362" s="39"/>
      <c r="Y1362" s="39"/>
      <c r="Z1362" s="39"/>
      <c r="AA1362" s="39"/>
      <c r="AB1362" s="39"/>
      <c r="AC1362" s="39"/>
      <c r="AD1362" s="39"/>
      <c r="AE1362" s="39"/>
      <c r="AR1362" s="230" t="s">
        <v>251</v>
      </c>
      <c r="AT1362" s="230" t="s">
        <v>163</v>
      </c>
      <c r="AU1362" s="230" t="s">
        <v>83</v>
      </c>
      <c r="AY1362" s="18" t="s">
        <v>160</v>
      </c>
      <c r="BE1362" s="231">
        <f>IF(N1362="základní",J1362,0)</f>
        <v>0</v>
      </c>
      <c r="BF1362" s="231">
        <f>IF(N1362="snížená",J1362,0)</f>
        <v>0</v>
      </c>
      <c r="BG1362" s="231">
        <f>IF(N1362="zákl. přenesená",J1362,0)</f>
        <v>0</v>
      </c>
      <c r="BH1362" s="231">
        <f>IF(N1362="sníž. přenesená",J1362,0)</f>
        <v>0</v>
      </c>
      <c r="BI1362" s="231">
        <f>IF(N1362="nulová",J1362,0)</f>
        <v>0</v>
      </c>
      <c r="BJ1362" s="18" t="s">
        <v>81</v>
      </c>
      <c r="BK1362" s="231">
        <f>ROUND(I1362*H1362,2)</f>
        <v>0</v>
      </c>
      <c r="BL1362" s="18" t="s">
        <v>251</v>
      </c>
      <c r="BM1362" s="230" t="s">
        <v>1394</v>
      </c>
    </row>
    <row r="1363" s="2" customFormat="1">
      <c r="A1363" s="39"/>
      <c r="B1363" s="40"/>
      <c r="C1363" s="41"/>
      <c r="D1363" s="232" t="s">
        <v>170</v>
      </c>
      <c r="E1363" s="41"/>
      <c r="F1363" s="233" t="s">
        <v>1390</v>
      </c>
      <c r="G1363" s="41"/>
      <c r="H1363" s="41"/>
      <c r="I1363" s="234"/>
      <c r="J1363" s="41"/>
      <c r="K1363" s="41"/>
      <c r="L1363" s="45"/>
      <c r="M1363" s="235"/>
      <c r="N1363" s="236"/>
      <c r="O1363" s="92"/>
      <c r="P1363" s="92"/>
      <c r="Q1363" s="92"/>
      <c r="R1363" s="92"/>
      <c r="S1363" s="92"/>
      <c r="T1363" s="93"/>
      <c r="U1363" s="39"/>
      <c r="V1363" s="39"/>
      <c r="W1363" s="39"/>
      <c r="X1363" s="39"/>
      <c r="Y1363" s="39"/>
      <c r="Z1363" s="39"/>
      <c r="AA1363" s="39"/>
      <c r="AB1363" s="39"/>
      <c r="AC1363" s="39"/>
      <c r="AD1363" s="39"/>
      <c r="AE1363" s="39"/>
      <c r="AT1363" s="18" t="s">
        <v>170</v>
      </c>
      <c r="AU1363" s="18" t="s">
        <v>83</v>
      </c>
    </row>
    <row r="1364" s="2" customFormat="1" ht="21.75" customHeight="1">
      <c r="A1364" s="39"/>
      <c r="B1364" s="40"/>
      <c r="C1364" s="219" t="s">
        <v>1395</v>
      </c>
      <c r="D1364" s="219" t="s">
        <v>163</v>
      </c>
      <c r="E1364" s="220" t="s">
        <v>1396</v>
      </c>
      <c r="F1364" s="221" t="s">
        <v>1397</v>
      </c>
      <c r="G1364" s="222" t="s">
        <v>693</v>
      </c>
      <c r="H1364" s="223">
        <v>2</v>
      </c>
      <c r="I1364" s="224"/>
      <c r="J1364" s="225">
        <f>ROUND(I1364*H1364,2)</f>
        <v>0</v>
      </c>
      <c r="K1364" s="221" t="s">
        <v>1</v>
      </c>
      <c r="L1364" s="45"/>
      <c r="M1364" s="226" t="s">
        <v>1</v>
      </c>
      <c r="N1364" s="227" t="s">
        <v>38</v>
      </c>
      <c r="O1364" s="92"/>
      <c r="P1364" s="228">
        <f>O1364*H1364</f>
        <v>0</v>
      </c>
      <c r="Q1364" s="228">
        <v>0.02</v>
      </c>
      <c r="R1364" s="228">
        <f>Q1364*H1364</f>
        <v>0.040000000000000001</v>
      </c>
      <c r="S1364" s="228">
        <v>0</v>
      </c>
      <c r="T1364" s="229">
        <f>S1364*H1364</f>
        <v>0</v>
      </c>
      <c r="U1364" s="39"/>
      <c r="V1364" s="39"/>
      <c r="W1364" s="39"/>
      <c r="X1364" s="39"/>
      <c r="Y1364" s="39"/>
      <c r="Z1364" s="39"/>
      <c r="AA1364" s="39"/>
      <c r="AB1364" s="39"/>
      <c r="AC1364" s="39"/>
      <c r="AD1364" s="39"/>
      <c r="AE1364" s="39"/>
      <c r="AR1364" s="230" t="s">
        <v>251</v>
      </c>
      <c r="AT1364" s="230" t="s">
        <v>163</v>
      </c>
      <c r="AU1364" s="230" t="s">
        <v>83</v>
      </c>
      <c r="AY1364" s="18" t="s">
        <v>160</v>
      </c>
      <c r="BE1364" s="231">
        <f>IF(N1364="základní",J1364,0)</f>
        <v>0</v>
      </c>
      <c r="BF1364" s="231">
        <f>IF(N1364="snížená",J1364,0)</f>
        <v>0</v>
      </c>
      <c r="BG1364" s="231">
        <f>IF(N1364="zákl. přenesená",J1364,0)</f>
        <v>0</v>
      </c>
      <c r="BH1364" s="231">
        <f>IF(N1364="sníž. přenesená",J1364,0)</f>
        <v>0</v>
      </c>
      <c r="BI1364" s="231">
        <f>IF(N1364="nulová",J1364,0)</f>
        <v>0</v>
      </c>
      <c r="BJ1364" s="18" t="s">
        <v>81</v>
      </c>
      <c r="BK1364" s="231">
        <f>ROUND(I1364*H1364,2)</f>
        <v>0</v>
      </c>
      <c r="BL1364" s="18" t="s">
        <v>251</v>
      </c>
      <c r="BM1364" s="230" t="s">
        <v>1398</v>
      </c>
    </row>
    <row r="1365" s="2" customFormat="1">
      <c r="A1365" s="39"/>
      <c r="B1365" s="40"/>
      <c r="C1365" s="41"/>
      <c r="D1365" s="232" t="s">
        <v>170</v>
      </c>
      <c r="E1365" s="41"/>
      <c r="F1365" s="233" t="s">
        <v>1390</v>
      </c>
      <c r="G1365" s="41"/>
      <c r="H1365" s="41"/>
      <c r="I1365" s="234"/>
      <c r="J1365" s="41"/>
      <c r="K1365" s="41"/>
      <c r="L1365" s="45"/>
      <c r="M1365" s="235"/>
      <c r="N1365" s="236"/>
      <c r="O1365" s="92"/>
      <c r="P1365" s="92"/>
      <c r="Q1365" s="92"/>
      <c r="R1365" s="92"/>
      <c r="S1365" s="92"/>
      <c r="T1365" s="93"/>
      <c r="U1365" s="39"/>
      <c r="V1365" s="39"/>
      <c r="W1365" s="39"/>
      <c r="X1365" s="39"/>
      <c r="Y1365" s="39"/>
      <c r="Z1365" s="39"/>
      <c r="AA1365" s="39"/>
      <c r="AB1365" s="39"/>
      <c r="AC1365" s="39"/>
      <c r="AD1365" s="39"/>
      <c r="AE1365" s="39"/>
      <c r="AT1365" s="18" t="s">
        <v>170</v>
      </c>
      <c r="AU1365" s="18" t="s">
        <v>83</v>
      </c>
    </row>
    <row r="1366" s="2" customFormat="1" ht="24.15" customHeight="1">
      <c r="A1366" s="39"/>
      <c r="B1366" s="40"/>
      <c r="C1366" s="219" t="s">
        <v>1399</v>
      </c>
      <c r="D1366" s="219" t="s">
        <v>163</v>
      </c>
      <c r="E1366" s="220" t="s">
        <v>1400</v>
      </c>
      <c r="F1366" s="221" t="s">
        <v>1401</v>
      </c>
      <c r="G1366" s="222" t="s">
        <v>693</v>
      </c>
      <c r="H1366" s="223">
        <v>2</v>
      </c>
      <c r="I1366" s="224"/>
      <c r="J1366" s="225">
        <f>ROUND(I1366*H1366,2)</f>
        <v>0</v>
      </c>
      <c r="K1366" s="221" t="s">
        <v>1</v>
      </c>
      <c r="L1366" s="45"/>
      <c r="M1366" s="226" t="s">
        <v>1</v>
      </c>
      <c r="N1366" s="227" t="s">
        <v>38</v>
      </c>
      <c r="O1366" s="92"/>
      <c r="P1366" s="228">
        <f>O1366*H1366</f>
        <v>0</v>
      </c>
      <c r="Q1366" s="228">
        <v>0.02</v>
      </c>
      <c r="R1366" s="228">
        <f>Q1366*H1366</f>
        <v>0.040000000000000001</v>
      </c>
      <c r="S1366" s="228">
        <v>0</v>
      </c>
      <c r="T1366" s="229">
        <f>S1366*H1366</f>
        <v>0</v>
      </c>
      <c r="U1366" s="39"/>
      <c r="V1366" s="39"/>
      <c r="W1366" s="39"/>
      <c r="X1366" s="39"/>
      <c r="Y1366" s="39"/>
      <c r="Z1366" s="39"/>
      <c r="AA1366" s="39"/>
      <c r="AB1366" s="39"/>
      <c r="AC1366" s="39"/>
      <c r="AD1366" s="39"/>
      <c r="AE1366" s="39"/>
      <c r="AR1366" s="230" t="s">
        <v>251</v>
      </c>
      <c r="AT1366" s="230" t="s">
        <v>163</v>
      </c>
      <c r="AU1366" s="230" t="s">
        <v>83</v>
      </c>
      <c r="AY1366" s="18" t="s">
        <v>160</v>
      </c>
      <c r="BE1366" s="231">
        <f>IF(N1366="základní",J1366,0)</f>
        <v>0</v>
      </c>
      <c r="BF1366" s="231">
        <f>IF(N1366="snížená",J1366,0)</f>
        <v>0</v>
      </c>
      <c r="BG1366" s="231">
        <f>IF(N1366="zákl. přenesená",J1366,0)</f>
        <v>0</v>
      </c>
      <c r="BH1366" s="231">
        <f>IF(N1366="sníž. přenesená",J1366,0)</f>
        <v>0</v>
      </c>
      <c r="BI1366" s="231">
        <f>IF(N1366="nulová",J1366,0)</f>
        <v>0</v>
      </c>
      <c r="BJ1366" s="18" t="s">
        <v>81</v>
      </c>
      <c r="BK1366" s="231">
        <f>ROUND(I1366*H1366,2)</f>
        <v>0</v>
      </c>
      <c r="BL1366" s="18" t="s">
        <v>251</v>
      </c>
      <c r="BM1366" s="230" t="s">
        <v>1402</v>
      </c>
    </row>
    <row r="1367" s="2" customFormat="1">
      <c r="A1367" s="39"/>
      <c r="B1367" s="40"/>
      <c r="C1367" s="41"/>
      <c r="D1367" s="232" t="s">
        <v>170</v>
      </c>
      <c r="E1367" s="41"/>
      <c r="F1367" s="233" t="s">
        <v>1390</v>
      </c>
      <c r="G1367" s="41"/>
      <c r="H1367" s="41"/>
      <c r="I1367" s="234"/>
      <c r="J1367" s="41"/>
      <c r="K1367" s="41"/>
      <c r="L1367" s="45"/>
      <c r="M1367" s="235"/>
      <c r="N1367" s="236"/>
      <c r="O1367" s="92"/>
      <c r="P1367" s="92"/>
      <c r="Q1367" s="92"/>
      <c r="R1367" s="92"/>
      <c r="S1367" s="92"/>
      <c r="T1367" s="93"/>
      <c r="U1367" s="39"/>
      <c r="V1367" s="39"/>
      <c r="W1367" s="39"/>
      <c r="X1367" s="39"/>
      <c r="Y1367" s="39"/>
      <c r="Z1367" s="39"/>
      <c r="AA1367" s="39"/>
      <c r="AB1367" s="39"/>
      <c r="AC1367" s="39"/>
      <c r="AD1367" s="39"/>
      <c r="AE1367" s="39"/>
      <c r="AT1367" s="18" t="s">
        <v>170</v>
      </c>
      <c r="AU1367" s="18" t="s">
        <v>83</v>
      </c>
    </row>
    <row r="1368" s="2" customFormat="1" ht="37.8" customHeight="1">
      <c r="A1368" s="39"/>
      <c r="B1368" s="40"/>
      <c r="C1368" s="219" t="s">
        <v>1403</v>
      </c>
      <c r="D1368" s="219" t="s">
        <v>163</v>
      </c>
      <c r="E1368" s="220" t="s">
        <v>1404</v>
      </c>
      <c r="F1368" s="221" t="s">
        <v>1405</v>
      </c>
      <c r="G1368" s="222" t="s">
        <v>693</v>
      </c>
      <c r="H1368" s="223">
        <v>2</v>
      </c>
      <c r="I1368" s="224"/>
      <c r="J1368" s="225">
        <f>ROUND(I1368*H1368,2)</f>
        <v>0</v>
      </c>
      <c r="K1368" s="221" t="s">
        <v>1</v>
      </c>
      <c r="L1368" s="45"/>
      <c r="M1368" s="226" t="s">
        <v>1</v>
      </c>
      <c r="N1368" s="227" t="s">
        <v>38</v>
      </c>
      <c r="O1368" s="92"/>
      <c r="P1368" s="228">
        <f>O1368*H1368</f>
        <v>0</v>
      </c>
      <c r="Q1368" s="228">
        <v>0.02</v>
      </c>
      <c r="R1368" s="228">
        <f>Q1368*H1368</f>
        <v>0.040000000000000001</v>
      </c>
      <c r="S1368" s="228">
        <v>0</v>
      </c>
      <c r="T1368" s="229">
        <f>S1368*H1368</f>
        <v>0</v>
      </c>
      <c r="U1368" s="39"/>
      <c r="V1368" s="39"/>
      <c r="W1368" s="39"/>
      <c r="X1368" s="39"/>
      <c r="Y1368" s="39"/>
      <c r="Z1368" s="39"/>
      <c r="AA1368" s="39"/>
      <c r="AB1368" s="39"/>
      <c r="AC1368" s="39"/>
      <c r="AD1368" s="39"/>
      <c r="AE1368" s="39"/>
      <c r="AR1368" s="230" t="s">
        <v>251</v>
      </c>
      <c r="AT1368" s="230" t="s">
        <v>163</v>
      </c>
      <c r="AU1368" s="230" t="s">
        <v>83</v>
      </c>
      <c r="AY1368" s="18" t="s">
        <v>160</v>
      </c>
      <c r="BE1368" s="231">
        <f>IF(N1368="základní",J1368,0)</f>
        <v>0</v>
      </c>
      <c r="BF1368" s="231">
        <f>IF(N1368="snížená",J1368,0)</f>
        <v>0</v>
      </c>
      <c r="BG1368" s="231">
        <f>IF(N1368="zákl. přenesená",J1368,0)</f>
        <v>0</v>
      </c>
      <c r="BH1368" s="231">
        <f>IF(N1368="sníž. přenesená",J1368,0)</f>
        <v>0</v>
      </c>
      <c r="BI1368" s="231">
        <f>IF(N1368="nulová",J1368,0)</f>
        <v>0</v>
      </c>
      <c r="BJ1368" s="18" t="s">
        <v>81</v>
      </c>
      <c r="BK1368" s="231">
        <f>ROUND(I1368*H1368,2)</f>
        <v>0</v>
      </c>
      <c r="BL1368" s="18" t="s">
        <v>251</v>
      </c>
      <c r="BM1368" s="230" t="s">
        <v>1406</v>
      </c>
    </row>
    <row r="1369" s="2" customFormat="1">
      <c r="A1369" s="39"/>
      <c r="B1369" s="40"/>
      <c r="C1369" s="41"/>
      <c r="D1369" s="232" t="s">
        <v>170</v>
      </c>
      <c r="E1369" s="41"/>
      <c r="F1369" s="233" t="s">
        <v>1390</v>
      </c>
      <c r="G1369" s="41"/>
      <c r="H1369" s="41"/>
      <c r="I1369" s="234"/>
      <c r="J1369" s="41"/>
      <c r="K1369" s="41"/>
      <c r="L1369" s="45"/>
      <c r="M1369" s="235"/>
      <c r="N1369" s="236"/>
      <c r="O1369" s="92"/>
      <c r="P1369" s="92"/>
      <c r="Q1369" s="92"/>
      <c r="R1369" s="92"/>
      <c r="S1369" s="92"/>
      <c r="T1369" s="93"/>
      <c r="U1369" s="39"/>
      <c r="V1369" s="39"/>
      <c r="W1369" s="39"/>
      <c r="X1369" s="39"/>
      <c r="Y1369" s="39"/>
      <c r="Z1369" s="39"/>
      <c r="AA1369" s="39"/>
      <c r="AB1369" s="39"/>
      <c r="AC1369" s="39"/>
      <c r="AD1369" s="39"/>
      <c r="AE1369" s="39"/>
      <c r="AT1369" s="18" t="s">
        <v>170</v>
      </c>
      <c r="AU1369" s="18" t="s">
        <v>83</v>
      </c>
    </row>
    <row r="1370" s="2" customFormat="1" ht="24.15" customHeight="1">
      <c r="A1370" s="39"/>
      <c r="B1370" s="40"/>
      <c r="C1370" s="219" t="s">
        <v>1407</v>
      </c>
      <c r="D1370" s="219" t="s">
        <v>163</v>
      </c>
      <c r="E1370" s="220" t="s">
        <v>1408</v>
      </c>
      <c r="F1370" s="221" t="s">
        <v>1409</v>
      </c>
      <c r="G1370" s="222" t="s">
        <v>693</v>
      </c>
      <c r="H1370" s="223">
        <v>1</v>
      </c>
      <c r="I1370" s="224"/>
      <c r="J1370" s="225">
        <f>ROUND(I1370*H1370,2)</f>
        <v>0</v>
      </c>
      <c r="K1370" s="221" t="s">
        <v>1</v>
      </c>
      <c r="L1370" s="45"/>
      <c r="M1370" s="226" t="s">
        <v>1</v>
      </c>
      <c r="N1370" s="227" t="s">
        <v>38</v>
      </c>
      <c r="O1370" s="92"/>
      <c r="P1370" s="228">
        <f>O1370*H1370</f>
        <v>0</v>
      </c>
      <c r="Q1370" s="228">
        <v>0.02</v>
      </c>
      <c r="R1370" s="228">
        <f>Q1370*H1370</f>
        <v>0.02</v>
      </c>
      <c r="S1370" s="228">
        <v>0</v>
      </c>
      <c r="T1370" s="229">
        <f>S1370*H1370</f>
        <v>0</v>
      </c>
      <c r="U1370" s="39"/>
      <c r="V1370" s="39"/>
      <c r="W1370" s="39"/>
      <c r="X1370" s="39"/>
      <c r="Y1370" s="39"/>
      <c r="Z1370" s="39"/>
      <c r="AA1370" s="39"/>
      <c r="AB1370" s="39"/>
      <c r="AC1370" s="39"/>
      <c r="AD1370" s="39"/>
      <c r="AE1370" s="39"/>
      <c r="AR1370" s="230" t="s">
        <v>251</v>
      </c>
      <c r="AT1370" s="230" t="s">
        <v>163</v>
      </c>
      <c r="AU1370" s="230" t="s">
        <v>83</v>
      </c>
      <c r="AY1370" s="18" t="s">
        <v>160</v>
      </c>
      <c r="BE1370" s="231">
        <f>IF(N1370="základní",J1370,0)</f>
        <v>0</v>
      </c>
      <c r="BF1370" s="231">
        <f>IF(N1370="snížená",J1370,0)</f>
        <v>0</v>
      </c>
      <c r="BG1370" s="231">
        <f>IF(N1370="zákl. přenesená",J1370,0)</f>
        <v>0</v>
      </c>
      <c r="BH1370" s="231">
        <f>IF(N1370="sníž. přenesená",J1370,0)</f>
        <v>0</v>
      </c>
      <c r="BI1370" s="231">
        <f>IF(N1370="nulová",J1370,0)</f>
        <v>0</v>
      </c>
      <c r="BJ1370" s="18" t="s">
        <v>81</v>
      </c>
      <c r="BK1370" s="231">
        <f>ROUND(I1370*H1370,2)</f>
        <v>0</v>
      </c>
      <c r="BL1370" s="18" t="s">
        <v>251</v>
      </c>
      <c r="BM1370" s="230" t="s">
        <v>1410</v>
      </c>
    </row>
    <row r="1371" s="2" customFormat="1">
      <c r="A1371" s="39"/>
      <c r="B1371" s="40"/>
      <c r="C1371" s="41"/>
      <c r="D1371" s="232" t="s">
        <v>170</v>
      </c>
      <c r="E1371" s="41"/>
      <c r="F1371" s="233" t="s">
        <v>1390</v>
      </c>
      <c r="G1371" s="41"/>
      <c r="H1371" s="41"/>
      <c r="I1371" s="234"/>
      <c r="J1371" s="41"/>
      <c r="K1371" s="41"/>
      <c r="L1371" s="45"/>
      <c r="M1371" s="235"/>
      <c r="N1371" s="236"/>
      <c r="O1371" s="92"/>
      <c r="P1371" s="92"/>
      <c r="Q1371" s="92"/>
      <c r="R1371" s="92"/>
      <c r="S1371" s="92"/>
      <c r="T1371" s="93"/>
      <c r="U1371" s="39"/>
      <c r="V1371" s="39"/>
      <c r="W1371" s="39"/>
      <c r="X1371" s="39"/>
      <c r="Y1371" s="39"/>
      <c r="Z1371" s="39"/>
      <c r="AA1371" s="39"/>
      <c r="AB1371" s="39"/>
      <c r="AC1371" s="39"/>
      <c r="AD1371" s="39"/>
      <c r="AE1371" s="39"/>
      <c r="AT1371" s="18" t="s">
        <v>170</v>
      </c>
      <c r="AU1371" s="18" t="s">
        <v>83</v>
      </c>
    </row>
    <row r="1372" s="2" customFormat="1" ht="24.15" customHeight="1">
      <c r="A1372" s="39"/>
      <c r="B1372" s="40"/>
      <c r="C1372" s="219" t="s">
        <v>1411</v>
      </c>
      <c r="D1372" s="219" t="s">
        <v>163</v>
      </c>
      <c r="E1372" s="220" t="s">
        <v>1412</v>
      </c>
      <c r="F1372" s="221" t="s">
        <v>1413</v>
      </c>
      <c r="G1372" s="222" t="s">
        <v>693</v>
      </c>
      <c r="H1372" s="223">
        <v>1</v>
      </c>
      <c r="I1372" s="224"/>
      <c r="J1372" s="225">
        <f>ROUND(I1372*H1372,2)</f>
        <v>0</v>
      </c>
      <c r="K1372" s="221" t="s">
        <v>1</v>
      </c>
      <c r="L1372" s="45"/>
      <c r="M1372" s="226" t="s">
        <v>1</v>
      </c>
      <c r="N1372" s="227" t="s">
        <v>38</v>
      </c>
      <c r="O1372" s="92"/>
      <c r="P1372" s="228">
        <f>O1372*H1372</f>
        <v>0</v>
      </c>
      <c r="Q1372" s="228">
        <v>0.02</v>
      </c>
      <c r="R1372" s="228">
        <f>Q1372*H1372</f>
        <v>0.02</v>
      </c>
      <c r="S1372" s="228">
        <v>0</v>
      </c>
      <c r="T1372" s="229">
        <f>S1372*H1372</f>
        <v>0</v>
      </c>
      <c r="U1372" s="39"/>
      <c r="V1372" s="39"/>
      <c r="W1372" s="39"/>
      <c r="X1372" s="39"/>
      <c r="Y1372" s="39"/>
      <c r="Z1372" s="39"/>
      <c r="AA1372" s="39"/>
      <c r="AB1372" s="39"/>
      <c r="AC1372" s="39"/>
      <c r="AD1372" s="39"/>
      <c r="AE1372" s="39"/>
      <c r="AR1372" s="230" t="s">
        <v>251</v>
      </c>
      <c r="AT1372" s="230" t="s">
        <v>163</v>
      </c>
      <c r="AU1372" s="230" t="s">
        <v>83</v>
      </c>
      <c r="AY1372" s="18" t="s">
        <v>160</v>
      </c>
      <c r="BE1372" s="231">
        <f>IF(N1372="základní",J1372,0)</f>
        <v>0</v>
      </c>
      <c r="BF1372" s="231">
        <f>IF(N1372="snížená",J1372,0)</f>
        <v>0</v>
      </c>
      <c r="BG1372" s="231">
        <f>IF(N1372="zákl. přenesená",J1372,0)</f>
        <v>0</v>
      </c>
      <c r="BH1372" s="231">
        <f>IF(N1372="sníž. přenesená",J1372,0)</f>
        <v>0</v>
      </c>
      <c r="BI1372" s="231">
        <f>IF(N1372="nulová",J1372,0)</f>
        <v>0</v>
      </c>
      <c r="BJ1372" s="18" t="s">
        <v>81</v>
      </c>
      <c r="BK1372" s="231">
        <f>ROUND(I1372*H1372,2)</f>
        <v>0</v>
      </c>
      <c r="BL1372" s="18" t="s">
        <v>251</v>
      </c>
      <c r="BM1372" s="230" t="s">
        <v>1414</v>
      </c>
    </row>
    <row r="1373" s="2" customFormat="1">
      <c r="A1373" s="39"/>
      <c r="B1373" s="40"/>
      <c r="C1373" s="41"/>
      <c r="D1373" s="232" t="s">
        <v>170</v>
      </c>
      <c r="E1373" s="41"/>
      <c r="F1373" s="233" t="s">
        <v>1390</v>
      </c>
      <c r="G1373" s="41"/>
      <c r="H1373" s="41"/>
      <c r="I1373" s="234"/>
      <c r="J1373" s="41"/>
      <c r="K1373" s="41"/>
      <c r="L1373" s="45"/>
      <c r="M1373" s="235"/>
      <c r="N1373" s="236"/>
      <c r="O1373" s="92"/>
      <c r="P1373" s="92"/>
      <c r="Q1373" s="92"/>
      <c r="R1373" s="92"/>
      <c r="S1373" s="92"/>
      <c r="T1373" s="93"/>
      <c r="U1373" s="39"/>
      <c r="V1373" s="39"/>
      <c r="W1373" s="39"/>
      <c r="X1373" s="39"/>
      <c r="Y1373" s="39"/>
      <c r="Z1373" s="39"/>
      <c r="AA1373" s="39"/>
      <c r="AB1373" s="39"/>
      <c r="AC1373" s="39"/>
      <c r="AD1373" s="39"/>
      <c r="AE1373" s="39"/>
      <c r="AT1373" s="18" t="s">
        <v>170</v>
      </c>
      <c r="AU1373" s="18" t="s">
        <v>83</v>
      </c>
    </row>
    <row r="1374" s="2" customFormat="1" ht="24.15" customHeight="1">
      <c r="A1374" s="39"/>
      <c r="B1374" s="40"/>
      <c r="C1374" s="219" t="s">
        <v>1415</v>
      </c>
      <c r="D1374" s="219" t="s">
        <v>163</v>
      </c>
      <c r="E1374" s="220" t="s">
        <v>1416</v>
      </c>
      <c r="F1374" s="221" t="s">
        <v>1417</v>
      </c>
      <c r="G1374" s="222" t="s">
        <v>693</v>
      </c>
      <c r="H1374" s="223">
        <v>1</v>
      </c>
      <c r="I1374" s="224"/>
      <c r="J1374" s="225">
        <f>ROUND(I1374*H1374,2)</f>
        <v>0</v>
      </c>
      <c r="K1374" s="221" t="s">
        <v>1</v>
      </c>
      <c r="L1374" s="45"/>
      <c r="M1374" s="226" t="s">
        <v>1</v>
      </c>
      <c r="N1374" s="227" t="s">
        <v>38</v>
      </c>
      <c r="O1374" s="92"/>
      <c r="P1374" s="228">
        <f>O1374*H1374</f>
        <v>0</v>
      </c>
      <c r="Q1374" s="228">
        <v>0.040000000000000001</v>
      </c>
      <c r="R1374" s="228">
        <f>Q1374*H1374</f>
        <v>0.040000000000000001</v>
      </c>
      <c r="S1374" s="228">
        <v>0</v>
      </c>
      <c r="T1374" s="229">
        <f>S1374*H1374</f>
        <v>0</v>
      </c>
      <c r="U1374" s="39"/>
      <c r="V1374" s="39"/>
      <c r="W1374" s="39"/>
      <c r="X1374" s="39"/>
      <c r="Y1374" s="39"/>
      <c r="Z1374" s="39"/>
      <c r="AA1374" s="39"/>
      <c r="AB1374" s="39"/>
      <c r="AC1374" s="39"/>
      <c r="AD1374" s="39"/>
      <c r="AE1374" s="39"/>
      <c r="AR1374" s="230" t="s">
        <v>251</v>
      </c>
      <c r="AT1374" s="230" t="s">
        <v>163</v>
      </c>
      <c r="AU1374" s="230" t="s">
        <v>83</v>
      </c>
      <c r="AY1374" s="18" t="s">
        <v>160</v>
      </c>
      <c r="BE1374" s="231">
        <f>IF(N1374="základní",J1374,0)</f>
        <v>0</v>
      </c>
      <c r="BF1374" s="231">
        <f>IF(N1374="snížená",J1374,0)</f>
        <v>0</v>
      </c>
      <c r="BG1374" s="231">
        <f>IF(N1374="zákl. přenesená",J1374,0)</f>
        <v>0</v>
      </c>
      <c r="BH1374" s="231">
        <f>IF(N1374="sníž. přenesená",J1374,0)</f>
        <v>0</v>
      </c>
      <c r="BI1374" s="231">
        <f>IF(N1374="nulová",J1374,0)</f>
        <v>0</v>
      </c>
      <c r="BJ1374" s="18" t="s">
        <v>81</v>
      </c>
      <c r="BK1374" s="231">
        <f>ROUND(I1374*H1374,2)</f>
        <v>0</v>
      </c>
      <c r="BL1374" s="18" t="s">
        <v>251</v>
      </c>
      <c r="BM1374" s="230" t="s">
        <v>1418</v>
      </c>
    </row>
    <row r="1375" s="2" customFormat="1">
      <c r="A1375" s="39"/>
      <c r="B1375" s="40"/>
      <c r="C1375" s="41"/>
      <c r="D1375" s="232" t="s">
        <v>170</v>
      </c>
      <c r="E1375" s="41"/>
      <c r="F1375" s="233" t="s">
        <v>1419</v>
      </c>
      <c r="G1375" s="41"/>
      <c r="H1375" s="41"/>
      <c r="I1375" s="234"/>
      <c r="J1375" s="41"/>
      <c r="K1375" s="41"/>
      <c r="L1375" s="45"/>
      <c r="M1375" s="235"/>
      <c r="N1375" s="236"/>
      <c r="O1375" s="92"/>
      <c r="P1375" s="92"/>
      <c r="Q1375" s="92"/>
      <c r="R1375" s="92"/>
      <c r="S1375" s="92"/>
      <c r="T1375" s="93"/>
      <c r="U1375" s="39"/>
      <c r="V1375" s="39"/>
      <c r="W1375" s="39"/>
      <c r="X1375" s="39"/>
      <c r="Y1375" s="39"/>
      <c r="Z1375" s="39"/>
      <c r="AA1375" s="39"/>
      <c r="AB1375" s="39"/>
      <c r="AC1375" s="39"/>
      <c r="AD1375" s="39"/>
      <c r="AE1375" s="39"/>
      <c r="AT1375" s="18" t="s">
        <v>170</v>
      </c>
      <c r="AU1375" s="18" t="s">
        <v>83</v>
      </c>
    </row>
    <row r="1376" s="2" customFormat="1" ht="37.8" customHeight="1">
      <c r="A1376" s="39"/>
      <c r="B1376" s="40"/>
      <c r="C1376" s="219" t="s">
        <v>1420</v>
      </c>
      <c r="D1376" s="219" t="s">
        <v>163</v>
      </c>
      <c r="E1376" s="220" t="s">
        <v>1421</v>
      </c>
      <c r="F1376" s="221" t="s">
        <v>1422</v>
      </c>
      <c r="G1376" s="222" t="s">
        <v>693</v>
      </c>
      <c r="H1376" s="223">
        <v>1</v>
      </c>
      <c r="I1376" s="224"/>
      <c r="J1376" s="225">
        <f>ROUND(I1376*H1376,2)</f>
        <v>0</v>
      </c>
      <c r="K1376" s="221" t="s">
        <v>1</v>
      </c>
      <c r="L1376" s="45"/>
      <c r="M1376" s="226" t="s">
        <v>1</v>
      </c>
      <c r="N1376" s="227" t="s">
        <v>38</v>
      </c>
      <c r="O1376" s="92"/>
      <c r="P1376" s="228">
        <f>O1376*H1376</f>
        <v>0</v>
      </c>
      <c r="Q1376" s="228">
        <v>0.040000000000000001</v>
      </c>
      <c r="R1376" s="228">
        <f>Q1376*H1376</f>
        <v>0.040000000000000001</v>
      </c>
      <c r="S1376" s="228">
        <v>0</v>
      </c>
      <c r="T1376" s="229">
        <f>S1376*H1376</f>
        <v>0</v>
      </c>
      <c r="U1376" s="39"/>
      <c r="V1376" s="39"/>
      <c r="W1376" s="39"/>
      <c r="X1376" s="39"/>
      <c r="Y1376" s="39"/>
      <c r="Z1376" s="39"/>
      <c r="AA1376" s="39"/>
      <c r="AB1376" s="39"/>
      <c r="AC1376" s="39"/>
      <c r="AD1376" s="39"/>
      <c r="AE1376" s="39"/>
      <c r="AR1376" s="230" t="s">
        <v>251</v>
      </c>
      <c r="AT1376" s="230" t="s">
        <v>163</v>
      </c>
      <c r="AU1376" s="230" t="s">
        <v>83</v>
      </c>
      <c r="AY1376" s="18" t="s">
        <v>160</v>
      </c>
      <c r="BE1376" s="231">
        <f>IF(N1376="základní",J1376,0)</f>
        <v>0</v>
      </c>
      <c r="BF1376" s="231">
        <f>IF(N1376="snížená",J1376,0)</f>
        <v>0</v>
      </c>
      <c r="BG1376" s="231">
        <f>IF(N1376="zákl. přenesená",J1376,0)</f>
        <v>0</v>
      </c>
      <c r="BH1376" s="231">
        <f>IF(N1376="sníž. přenesená",J1376,0)</f>
        <v>0</v>
      </c>
      <c r="BI1376" s="231">
        <f>IF(N1376="nulová",J1376,0)</f>
        <v>0</v>
      </c>
      <c r="BJ1376" s="18" t="s">
        <v>81</v>
      </c>
      <c r="BK1376" s="231">
        <f>ROUND(I1376*H1376,2)</f>
        <v>0</v>
      </c>
      <c r="BL1376" s="18" t="s">
        <v>251</v>
      </c>
      <c r="BM1376" s="230" t="s">
        <v>1423</v>
      </c>
    </row>
    <row r="1377" s="2" customFormat="1">
      <c r="A1377" s="39"/>
      <c r="B1377" s="40"/>
      <c r="C1377" s="41"/>
      <c r="D1377" s="232" t="s">
        <v>170</v>
      </c>
      <c r="E1377" s="41"/>
      <c r="F1377" s="233" t="s">
        <v>1419</v>
      </c>
      <c r="G1377" s="41"/>
      <c r="H1377" s="41"/>
      <c r="I1377" s="234"/>
      <c r="J1377" s="41"/>
      <c r="K1377" s="41"/>
      <c r="L1377" s="45"/>
      <c r="M1377" s="235"/>
      <c r="N1377" s="236"/>
      <c r="O1377" s="92"/>
      <c r="P1377" s="92"/>
      <c r="Q1377" s="92"/>
      <c r="R1377" s="92"/>
      <c r="S1377" s="92"/>
      <c r="T1377" s="93"/>
      <c r="U1377" s="39"/>
      <c r="V1377" s="39"/>
      <c r="W1377" s="39"/>
      <c r="X1377" s="39"/>
      <c r="Y1377" s="39"/>
      <c r="Z1377" s="39"/>
      <c r="AA1377" s="39"/>
      <c r="AB1377" s="39"/>
      <c r="AC1377" s="39"/>
      <c r="AD1377" s="39"/>
      <c r="AE1377" s="39"/>
      <c r="AT1377" s="18" t="s">
        <v>170</v>
      </c>
      <c r="AU1377" s="18" t="s">
        <v>83</v>
      </c>
    </row>
    <row r="1378" s="2" customFormat="1" ht="33" customHeight="1">
      <c r="A1378" s="39"/>
      <c r="B1378" s="40"/>
      <c r="C1378" s="219" t="s">
        <v>1424</v>
      </c>
      <c r="D1378" s="219" t="s">
        <v>163</v>
      </c>
      <c r="E1378" s="220" t="s">
        <v>1425</v>
      </c>
      <c r="F1378" s="221" t="s">
        <v>1426</v>
      </c>
      <c r="G1378" s="222" t="s">
        <v>693</v>
      </c>
      <c r="H1378" s="223">
        <v>1</v>
      </c>
      <c r="I1378" s="224"/>
      <c r="J1378" s="225">
        <f>ROUND(I1378*H1378,2)</f>
        <v>0</v>
      </c>
      <c r="K1378" s="221" t="s">
        <v>1</v>
      </c>
      <c r="L1378" s="45"/>
      <c r="M1378" s="226" t="s">
        <v>1</v>
      </c>
      <c r="N1378" s="227" t="s">
        <v>38</v>
      </c>
      <c r="O1378" s="92"/>
      <c r="P1378" s="228">
        <f>O1378*H1378</f>
        <v>0</v>
      </c>
      <c r="Q1378" s="228">
        <v>0.040000000000000001</v>
      </c>
      <c r="R1378" s="228">
        <f>Q1378*H1378</f>
        <v>0.040000000000000001</v>
      </c>
      <c r="S1378" s="228">
        <v>0</v>
      </c>
      <c r="T1378" s="229">
        <f>S1378*H1378</f>
        <v>0</v>
      </c>
      <c r="U1378" s="39"/>
      <c r="V1378" s="39"/>
      <c r="W1378" s="39"/>
      <c r="X1378" s="39"/>
      <c r="Y1378" s="39"/>
      <c r="Z1378" s="39"/>
      <c r="AA1378" s="39"/>
      <c r="AB1378" s="39"/>
      <c r="AC1378" s="39"/>
      <c r="AD1378" s="39"/>
      <c r="AE1378" s="39"/>
      <c r="AR1378" s="230" t="s">
        <v>251</v>
      </c>
      <c r="AT1378" s="230" t="s">
        <v>163</v>
      </c>
      <c r="AU1378" s="230" t="s">
        <v>83</v>
      </c>
      <c r="AY1378" s="18" t="s">
        <v>160</v>
      </c>
      <c r="BE1378" s="231">
        <f>IF(N1378="základní",J1378,0)</f>
        <v>0</v>
      </c>
      <c r="BF1378" s="231">
        <f>IF(N1378="snížená",J1378,0)</f>
        <v>0</v>
      </c>
      <c r="BG1378" s="231">
        <f>IF(N1378="zákl. přenesená",J1378,0)</f>
        <v>0</v>
      </c>
      <c r="BH1378" s="231">
        <f>IF(N1378="sníž. přenesená",J1378,0)</f>
        <v>0</v>
      </c>
      <c r="BI1378" s="231">
        <f>IF(N1378="nulová",J1378,0)</f>
        <v>0</v>
      </c>
      <c r="BJ1378" s="18" t="s">
        <v>81</v>
      </c>
      <c r="BK1378" s="231">
        <f>ROUND(I1378*H1378,2)</f>
        <v>0</v>
      </c>
      <c r="BL1378" s="18" t="s">
        <v>251</v>
      </c>
      <c r="BM1378" s="230" t="s">
        <v>1427</v>
      </c>
    </row>
    <row r="1379" s="2" customFormat="1">
      <c r="A1379" s="39"/>
      <c r="B1379" s="40"/>
      <c r="C1379" s="41"/>
      <c r="D1379" s="232" t="s">
        <v>170</v>
      </c>
      <c r="E1379" s="41"/>
      <c r="F1379" s="233" t="s">
        <v>1419</v>
      </c>
      <c r="G1379" s="41"/>
      <c r="H1379" s="41"/>
      <c r="I1379" s="234"/>
      <c r="J1379" s="41"/>
      <c r="K1379" s="41"/>
      <c r="L1379" s="45"/>
      <c r="M1379" s="235"/>
      <c r="N1379" s="236"/>
      <c r="O1379" s="92"/>
      <c r="P1379" s="92"/>
      <c r="Q1379" s="92"/>
      <c r="R1379" s="92"/>
      <c r="S1379" s="92"/>
      <c r="T1379" s="93"/>
      <c r="U1379" s="39"/>
      <c r="V1379" s="39"/>
      <c r="W1379" s="39"/>
      <c r="X1379" s="39"/>
      <c r="Y1379" s="39"/>
      <c r="Z1379" s="39"/>
      <c r="AA1379" s="39"/>
      <c r="AB1379" s="39"/>
      <c r="AC1379" s="39"/>
      <c r="AD1379" s="39"/>
      <c r="AE1379" s="39"/>
      <c r="AT1379" s="18" t="s">
        <v>170</v>
      </c>
      <c r="AU1379" s="18" t="s">
        <v>83</v>
      </c>
    </row>
    <row r="1380" s="2" customFormat="1" ht="24.15" customHeight="1">
      <c r="A1380" s="39"/>
      <c r="B1380" s="40"/>
      <c r="C1380" s="219" t="s">
        <v>1428</v>
      </c>
      <c r="D1380" s="219" t="s">
        <v>163</v>
      </c>
      <c r="E1380" s="220" t="s">
        <v>1429</v>
      </c>
      <c r="F1380" s="221" t="s">
        <v>1430</v>
      </c>
      <c r="G1380" s="222" t="s">
        <v>693</v>
      </c>
      <c r="H1380" s="223">
        <v>31</v>
      </c>
      <c r="I1380" s="224"/>
      <c r="J1380" s="225">
        <f>ROUND(I1380*H1380,2)</f>
        <v>0</v>
      </c>
      <c r="K1380" s="221" t="s">
        <v>1</v>
      </c>
      <c r="L1380" s="45"/>
      <c r="M1380" s="226" t="s">
        <v>1</v>
      </c>
      <c r="N1380" s="227" t="s">
        <v>38</v>
      </c>
      <c r="O1380" s="92"/>
      <c r="P1380" s="228">
        <f>O1380*H1380</f>
        <v>0</v>
      </c>
      <c r="Q1380" s="228">
        <v>0.040000000000000001</v>
      </c>
      <c r="R1380" s="228">
        <f>Q1380*H1380</f>
        <v>1.24</v>
      </c>
      <c r="S1380" s="228">
        <v>0</v>
      </c>
      <c r="T1380" s="229">
        <f>S1380*H1380</f>
        <v>0</v>
      </c>
      <c r="U1380" s="39"/>
      <c r="V1380" s="39"/>
      <c r="W1380" s="39"/>
      <c r="X1380" s="39"/>
      <c r="Y1380" s="39"/>
      <c r="Z1380" s="39"/>
      <c r="AA1380" s="39"/>
      <c r="AB1380" s="39"/>
      <c r="AC1380" s="39"/>
      <c r="AD1380" s="39"/>
      <c r="AE1380" s="39"/>
      <c r="AR1380" s="230" t="s">
        <v>251</v>
      </c>
      <c r="AT1380" s="230" t="s">
        <v>163</v>
      </c>
      <c r="AU1380" s="230" t="s">
        <v>83</v>
      </c>
      <c r="AY1380" s="18" t="s">
        <v>160</v>
      </c>
      <c r="BE1380" s="231">
        <f>IF(N1380="základní",J1380,0)</f>
        <v>0</v>
      </c>
      <c r="BF1380" s="231">
        <f>IF(N1380="snížená",J1380,0)</f>
        <v>0</v>
      </c>
      <c r="BG1380" s="231">
        <f>IF(N1380="zákl. přenesená",J1380,0)</f>
        <v>0</v>
      </c>
      <c r="BH1380" s="231">
        <f>IF(N1380="sníž. přenesená",J1380,0)</f>
        <v>0</v>
      </c>
      <c r="BI1380" s="231">
        <f>IF(N1380="nulová",J1380,0)</f>
        <v>0</v>
      </c>
      <c r="BJ1380" s="18" t="s">
        <v>81</v>
      </c>
      <c r="BK1380" s="231">
        <f>ROUND(I1380*H1380,2)</f>
        <v>0</v>
      </c>
      <c r="BL1380" s="18" t="s">
        <v>251</v>
      </c>
      <c r="BM1380" s="230" t="s">
        <v>1431</v>
      </c>
    </row>
    <row r="1381" s="2" customFormat="1">
      <c r="A1381" s="39"/>
      <c r="B1381" s="40"/>
      <c r="C1381" s="41"/>
      <c r="D1381" s="232" t="s">
        <v>170</v>
      </c>
      <c r="E1381" s="41"/>
      <c r="F1381" s="233" t="s">
        <v>1432</v>
      </c>
      <c r="G1381" s="41"/>
      <c r="H1381" s="41"/>
      <c r="I1381" s="234"/>
      <c r="J1381" s="41"/>
      <c r="K1381" s="41"/>
      <c r="L1381" s="45"/>
      <c r="M1381" s="235"/>
      <c r="N1381" s="236"/>
      <c r="O1381" s="92"/>
      <c r="P1381" s="92"/>
      <c r="Q1381" s="92"/>
      <c r="R1381" s="92"/>
      <c r="S1381" s="92"/>
      <c r="T1381" s="93"/>
      <c r="U1381" s="39"/>
      <c r="V1381" s="39"/>
      <c r="W1381" s="39"/>
      <c r="X1381" s="39"/>
      <c r="Y1381" s="39"/>
      <c r="Z1381" s="39"/>
      <c r="AA1381" s="39"/>
      <c r="AB1381" s="39"/>
      <c r="AC1381" s="39"/>
      <c r="AD1381" s="39"/>
      <c r="AE1381" s="39"/>
      <c r="AT1381" s="18" t="s">
        <v>170</v>
      </c>
      <c r="AU1381" s="18" t="s">
        <v>83</v>
      </c>
    </row>
    <row r="1382" s="2" customFormat="1" ht="24.15" customHeight="1">
      <c r="A1382" s="39"/>
      <c r="B1382" s="40"/>
      <c r="C1382" s="219" t="s">
        <v>1433</v>
      </c>
      <c r="D1382" s="219" t="s">
        <v>163</v>
      </c>
      <c r="E1382" s="220" t="s">
        <v>1434</v>
      </c>
      <c r="F1382" s="221" t="s">
        <v>1435</v>
      </c>
      <c r="G1382" s="222" t="s">
        <v>693</v>
      </c>
      <c r="H1382" s="223">
        <v>1</v>
      </c>
      <c r="I1382" s="224"/>
      <c r="J1382" s="225">
        <f>ROUND(I1382*H1382,2)</f>
        <v>0</v>
      </c>
      <c r="K1382" s="221" t="s">
        <v>1</v>
      </c>
      <c r="L1382" s="45"/>
      <c r="M1382" s="226" t="s">
        <v>1</v>
      </c>
      <c r="N1382" s="227" t="s">
        <v>38</v>
      </c>
      <c r="O1382" s="92"/>
      <c r="P1382" s="228">
        <f>O1382*H1382</f>
        <v>0</v>
      </c>
      <c r="Q1382" s="228">
        <v>0.040000000000000001</v>
      </c>
      <c r="R1382" s="228">
        <f>Q1382*H1382</f>
        <v>0.040000000000000001</v>
      </c>
      <c r="S1382" s="228">
        <v>0</v>
      </c>
      <c r="T1382" s="229">
        <f>S1382*H1382</f>
        <v>0</v>
      </c>
      <c r="U1382" s="39"/>
      <c r="V1382" s="39"/>
      <c r="W1382" s="39"/>
      <c r="X1382" s="39"/>
      <c r="Y1382" s="39"/>
      <c r="Z1382" s="39"/>
      <c r="AA1382" s="39"/>
      <c r="AB1382" s="39"/>
      <c r="AC1382" s="39"/>
      <c r="AD1382" s="39"/>
      <c r="AE1382" s="39"/>
      <c r="AR1382" s="230" t="s">
        <v>251</v>
      </c>
      <c r="AT1382" s="230" t="s">
        <v>163</v>
      </c>
      <c r="AU1382" s="230" t="s">
        <v>83</v>
      </c>
      <c r="AY1382" s="18" t="s">
        <v>160</v>
      </c>
      <c r="BE1382" s="231">
        <f>IF(N1382="základní",J1382,0)</f>
        <v>0</v>
      </c>
      <c r="BF1382" s="231">
        <f>IF(N1382="snížená",J1382,0)</f>
        <v>0</v>
      </c>
      <c r="BG1382" s="231">
        <f>IF(N1382="zákl. přenesená",J1382,0)</f>
        <v>0</v>
      </c>
      <c r="BH1382" s="231">
        <f>IF(N1382="sníž. přenesená",J1382,0)</f>
        <v>0</v>
      </c>
      <c r="BI1382" s="231">
        <f>IF(N1382="nulová",J1382,0)</f>
        <v>0</v>
      </c>
      <c r="BJ1382" s="18" t="s">
        <v>81</v>
      </c>
      <c r="BK1382" s="231">
        <f>ROUND(I1382*H1382,2)</f>
        <v>0</v>
      </c>
      <c r="BL1382" s="18" t="s">
        <v>251</v>
      </c>
      <c r="BM1382" s="230" t="s">
        <v>1436</v>
      </c>
    </row>
    <row r="1383" s="2" customFormat="1">
      <c r="A1383" s="39"/>
      <c r="B1383" s="40"/>
      <c r="C1383" s="41"/>
      <c r="D1383" s="232" t="s">
        <v>170</v>
      </c>
      <c r="E1383" s="41"/>
      <c r="F1383" s="233" t="s">
        <v>1437</v>
      </c>
      <c r="G1383" s="41"/>
      <c r="H1383" s="41"/>
      <c r="I1383" s="234"/>
      <c r="J1383" s="41"/>
      <c r="K1383" s="41"/>
      <c r="L1383" s="45"/>
      <c r="M1383" s="235"/>
      <c r="N1383" s="236"/>
      <c r="O1383" s="92"/>
      <c r="P1383" s="92"/>
      <c r="Q1383" s="92"/>
      <c r="R1383" s="92"/>
      <c r="S1383" s="92"/>
      <c r="T1383" s="93"/>
      <c r="U1383" s="39"/>
      <c r="V1383" s="39"/>
      <c r="W1383" s="39"/>
      <c r="X1383" s="39"/>
      <c r="Y1383" s="39"/>
      <c r="Z1383" s="39"/>
      <c r="AA1383" s="39"/>
      <c r="AB1383" s="39"/>
      <c r="AC1383" s="39"/>
      <c r="AD1383" s="39"/>
      <c r="AE1383" s="39"/>
      <c r="AT1383" s="18" t="s">
        <v>170</v>
      </c>
      <c r="AU1383" s="18" t="s">
        <v>83</v>
      </c>
    </row>
    <row r="1384" s="2" customFormat="1" ht="49.05" customHeight="1">
      <c r="A1384" s="39"/>
      <c r="B1384" s="40"/>
      <c r="C1384" s="219" t="s">
        <v>1438</v>
      </c>
      <c r="D1384" s="219" t="s">
        <v>163</v>
      </c>
      <c r="E1384" s="220" t="s">
        <v>1439</v>
      </c>
      <c r="F1384" s="221" t="s">
        <v>1440</v>
      </c>
      <c r="G1384" s="222" t="s">
        <v>693</v>
      </c>
      <c r="H1384" s="223">
        <v>1</v>
      </c>
      <c r="I1384" s="224"/>
      <c r="J1384" s="225">
        <f>ROUND(I1384*H1384,2)</f>
        <v>0</v>
      </c>
      <c r="K1384" s="221" t="s">
        <v>1</v>
      </c>
      <c r="L1384" s="45"/>
      <c r="M1384" s="226" t="s">
        <v>1</v>
      </c>
      <c r="N1384" s="227" t="s">
        <v>38</v>
      </c>
      <c r="O1384" s="92"/>
      <c r="P1384" s="228">
        <f>O1384*H1384</f>
        <v>0</v>
      </c>
      <c r="Q1384" s="228">
        <v>0.10000000000000001</v>
      </c>
      <c r="R1384" s="228">
        <f>Q1384*H1384</f>
        <v>0.10000000000000001</v>
      </c>
      <c r="S1384" s="228">
        <v>0</v>
      </c>
      <c r="T1384" s="229">
        <f>S1384*H1384</f>
        <v>0</v>
      </c>
      <c r="U1384" s="39"/>
      <c r="V1384" s="39"/>
      <c r="W1384" s="39"/>
      <c r="X1384" s="39"/>
      <c r="Y1384" s="39"/>
      <c r="Z1384" s="39"/>
      <c r="AA1384" s="39"/>
      <c r="AB1384" s="39"/>
      <c r="AC1384" s="39"/>
      <c r="AD1384" s="39"/>
      <c r="AE1384" s="39"/>
      <c r="AR1384" s="230" t="s">
        <v>251</v>
      </c>
      <c r="AT1384" s="230" t="s">
        <v>163</v>
      </c>
      <c r="AU1384" s="230" t="s">
        <v>83</v>
      </c>
      <c r="AY1384" s="18" t="s">
        <v>160</v>
      </c>
      <c r="BE1384" s="231">
        <f>IF(N1384="základní",J1384,0)</f>
        <v>0</v>
      </c>
      <c r="BF1384" s="231">
        <f>IF(N1384="snížená",J1384,0)</f>
        <v>0</v>
      </c>
      <c r="BG1384" s="231">
        <f>IF(N1384="zákl. přenesená",J1384,0)</f>
        <v>0</v>
      </c>
      <c r="BH1384" s="231">
        <f>IF(N1384="sníž. přenesená",J1384,0)</f>
        <v>0</v>
      </c>
      <c r="BI1384" s="231">
        <f>IF(N1384="nulová",J1384,0)</f>
        <v>0</v>
      </c>
      <c r="BJ1384" s="18" t="s">
        <v>81</v>
      </c>
      <c r="BK1384" s="231">
        <f>ROUND(I1384*H1384,2)</f>
        <v>0</v>
      </c>
      <c r="BL1384" s="18" t="s">
        <v>251</v>
      </c>
      <c r="BM1384" s="230" t="s">
        <v>1441</v>
      </c>
    </row>
    <row r="1385" s="2" customFormat="1">
      <c r="A1385" s="39"/>
      <c r="B1385" s="40"/>
      <c r="C1385" s="41"/>
      <c r="D1385" s="232" t="s">
        <v>170</v>
      </c>
      <c r="E1385" s="41"/>
      <c r="F1385" s="233" t="s">
        <v>1440</v>
      </c>
      <c r="G1385" s="41"/>
      <c r="H1385" s="41"/>
      <c r="I1385" s="234"/>
      <c r="J1385" s="41"/>
      <c r="K1385" s="41"/>
      <c r="L1385" s="45"/>
      <c r="M1385" s="235"/>
      <c r="N1385" s="236"/>
      <c r="O1385" s="92"/>
      <c r="P1385" s="92"/>
      <c r="Q1385" s="92"/>
      <c r="R1385" s="92"/>
      <c r="S1385" s="92"/>
      <c r="T1385" s="93"/>
      <c r="U1385" s="39"/>
      <c r="V1385" s="39"/>
      <c r="W1385" s="39"/>
      <c r="X1385" s="39"/>
      <c r="Y1385" s="39"/>
      <c r="Z1385" s="39"/>
      <c r="AA1385" s="39"/>
      <c r="AB1385" s="39"/>
      <c r="AC1385" s="39"/>
      <c r="AD1385" s="39"/>
      <c r="AE1385" s="39"/>
      <c r="AT1385" s="18" t="s">
        <v>170</v>
      </c>
      <c r="AU1385" s="18" t="s">
        <v>83</v>
      </c>
    </row>
    <row r="1386" s="2" customFormat="1" ht="24.15" customHeight="1">
      <c r="A1386" s="39"/>
      <c r="B1386" s="40"/>
      <c r="C1386" s="219" t="s">
        <v>1442</v>
      </c>
      <c r="D1386" s="219" t="s">
        <v>163</v>
      </c>
      <c r="E1386" s="220" t="s">
        <v>1443</v>
      </c>
      <c r="F1386" s="221" t="s">
        <v>1444</v>
      </c>
      <c r="G1386" s="222" t="s">
        <v>185</v>
      </c>
      <c r="H1386" s="223">
        <v>32</v>
      </c>
      <c r="I1386" s="224"/>
      <c r="J1386" s="225">
        <f>ROUND(I1386*H1386,2)</f>
        <v>0</v>
      </c>
      <c r="K1386" s="221" t="s">
        <v>835</v>
      </c>
      <c r="L1386" s="45"/>
      <c r="M1386" s="226" t="s">
        <v>1</v>
      </c>
      <c r="N1386" s="227" t="s">
        <v>38</v>
      </c>
      <c r="O1386" s="92"/>
      <c r="P1386" s="228">
        <f>O1386*H1386</f>
        <v>0</v>
      </c>
      <c r="Q1386" s="228">
        <v>0</v>
      </c>
      <c r="R1386" s="228">
        <f>Q1386*H1386</f>
        <v>0</v>
      </c>
      <c r="S1386" s="228">
        <v>0</v>
      </c>
      <c r="T1386" s="229">
        <f>S1386*H1386</f>
        <v>0</v>
      </c>
      <c r="U1386" s="39"/>
      <c r="V1386" s="39"/>
      <c r="W1386" s="39"/>
      <c r="X1386" s="39"/>
      <c r="Y1386" s="39"/>
      <c r="Z1386" s="39"/>
      <c r="AA1386" s="39"/>
      <c r="AB1386" s="39"/>
      <c r="AC1386" s="39"/>
      <c r="AD1386" s="39"/>
      <c r="AE1386" s="39"/>
      <c r="AR1386" s="230" t="s">
        <v>251</v>
      </c>
      <c r="AT1386" s="230" t="s">
        <v>163</v>
      </c>
      <c r="AU1386" s="230" t="s">
        <v>83</v>
      </c>
      <c r="AY1386" s="18" t="s">
        <v>160</v>
      </c>
      <c r="BE1386" s="231">
        <f>IF(N1386="základní",J1386,0)</f>
        <v>0</v>
      </c>
      <c r="BF1386" s="231">
        <f>IF(N1386="snížená",J1386,0)</f>
        <v>0</v>
      </c>
      <c r="BG1386" s="231">
        <f>IF(N1386="zákl. přenesená",J1386,0)</f>
        <v>0</v>
      </c>
      <c r="BH1386" s="231">
        <f>IF(N1386="sníž. přenesená",J1386,0)</f>
        <v>0</v>
      </c>
      <c r="BI1386" s="231">
        <f>IF(N1386="nulová",J1386,0)</f>
        <v>0</v>
      </c>
      <c r="BJ1386" s="18" t="s">
        <v>81</v>
      </c>
      <c r="BK1386" s="231">
        <f>ROUND(I1386*H1386,2)</f>
        <v>0</v>
      </c>
      <c r="BL1386" s="18" t="s">
        <v>251</v>
      </c>
      <c r="BM1386" s="230" t="s">
        <v>1445</v>
      </c>
    </row>
    <row r="1387" s="2" customFormat="1">
      <c r="A1387" s="39"/>
      <c r="B1387" s="40"/>
      <c r="C1387" s="41"/>
      <c r="D1387" s="232" t="s">
        <v>170</v>
      </c>
      <c r="E1387" s="41"/>
      <c r="F1387" s="233" t="s">
        <v>1446</v>
      </c>
      <c r="G1387" s="41"/>
      <c r="H1387" s="41"/>
      <c r="I1387" s="234"/>
      <c r="J1387" s="41"/>
      <c r="K1387" s="41"/>
      <c r="L1387" s="45"/>
      <c r="M1387" s="235"/>
      <c r="N1387" s="236"/>
      <c r="O1387" s="92"/>
      <c r="P1387" s="92"/>
      <c r="Q1387" s="92"/>
      <c r="R1387" s="92"/>
      <c r="S1387" s="92"/>
      <c r="T1387" s="93"/>
      <c r="U1387" s="39"/>
      <c r="V1387" s="39"/>
      <c r="W1387" s="39"/>
      <c r="X1387" s="39"/>
      <c r="Y1387" s="39"/>
      <c r="Z1387" s="39"/>
      <c r="AA1387" s="39"/>
      <c r="AB1387" s="39"/>
      <c r="AC1387" s="39"/>
      <c r="AD1387" s="39"/>
      <c r="AE1387" s="39"/>
      <c r="AT1387" s="18" t="s">
        <v>170</v>
      </c>
      <c r="AU1387" s="18" t="s">
        <v>83</v>
      </c>
    </row>
    <row r="1388" s="2" customFormat="1" ht="21.75" customHeight="1">
      <c r="A1388" s="39"/>
      <c r="B1388" s="40"/>
      <c r="C1388" s="281" t="s">
        <v>1447</v>
      </c>
      <c r="D1388" s="281" t="s">
        <v>832</v>
      </c>
      <c r="E1388" s="282" t="s">
        <v>1448</v>
      </c>
      <c r="F1388" s="283" t="s">
        <v>1449</v>
      </c>
      <c r="G1388" s="284" t="s">
        <v>236</v>
      </c>
      <c r="H1388" s="285">
        <v>174.72</v>
      </c>
      <c r="I1388" s="286"/>
      <c r="J1388" s="287">
        <f>ROUND(I1388*H1388,2)</f>
        <v>0</v>
      </c>
      <c r="K1388" s="283" t="s">
        <v>835</v>
      </c>
      <c r="L1388" s="288"/>
      <c r="M1388" s="289" t="s">
        <v>1</v>
      </c>
      <c r="N1388" s="290" t="s">
        <v>38</v>
      </c>
      <c r="O1388" s="92"/>
      <c r="P1388" s="228">
        <f>O1388*H1388</f>
        <v>0</v>
      </c>
      <c r="Q1388" s="228">
        <v>0.0023999999999999998</v>
      </c>
      <c r="R1388" s="228">
        <f>Q1388*H1388</f>
        <v>0.41932799999999998</v>
      </c>
      <c r="S1388" s="228">
        <v>0</v>
      </c>
      <c r="T1388" s="229">
        <f>S1388*H1388</f>
        <v>0</v>
      </c>
      <c r="U1388" s="39"/>
      <c r="V1388" s="39"/>
      <c r="W1388" s="39"/>
      <c r="X1388" s="39"/>
      <c r="Y1388" s="39"/>
      <c r="Z1388" s="39"/>
      <c r="AA1388" s="39"/>
      <c r="AB1388" s="39"/>
      <c r="AC1388" s="39"/>
      <c r="AD1388" s="39"/>
      <c r="AE1388" s="39"/>
      <c r="AR1388" s="230" t="s">
        <v>399</v>
      </c>
      <c r="AT1388" s="230" t="s">
        <v>832</v>
      </c>
      <c r="AU1388" s="230" t="s">
        <v>83</v>
      </c>
      <c r="AY1388" s="18" t="s">
        <v>160</v>
      </c>
      <c r="BE1388" s="231">
        <f>IF(N1388="základní",J1388,0)</f>
        <v>0</v>
      </c>
      <c r="BF1388" s="231">
        <f>IF(N1388="snížená",J1388,0)</f>
        <v>0</v>
      </c>
      <c r="BG1388" s="231">
        <f>IF(N1388="zákl. přenesená",J1388,0)</f>
        <v>0</v>
      </c>
      <c r="BH1388" s="231">
        <f>IF(N1388="sníž. přenesená",J1388,0)</f>
        <v>0</v>
      </c>
      <c r="BI1388" s="231">
        <f>IF(N1388="nulová",J1388,0)</f>
        <v>0</v>
      </c>
      <c r="BJ1388" s="18" t="s">
        <v>81</v>
      </c>
      <c r="BK1388" s="231">
        <f>ROUND(I1388*H1388,2)</f>
        <v>0</v>
      </c>
      <c r="BL1388" s="18" t="s">
        <v>251</v>
      </c>
      <c r="BM1388" s="230" t="s">
        <v>1450</v>
      </c>
    </row>
    <row r="1389" s="2" customFormat="1">
      <c r="A1389" s="39"/>
      <c r="B1389" s="40"/>
      <c r="C1389" s="41"/>
      <c r="D1389" s="232" t="s">
        <v>170</v>
      </c>
      <c r="E1389" s="41"/>
      <c r="F1389" s="233" t="s">
        <v>1449</v>
      </c>
      <c r="G1389" s="41"/>
      <c r="H1389" s="41"/>
      <c r="I1389" s="234"/>
      <c r="J1389" s="41"/>
      <c r="K1389" s="41"/>
      <c r="L1389" s="45"/>
      <c r="M1389" s="235"/>
      <c r="N1389" s="236"/>
      <c r="O1389" s="92"/>
      <c r="P1389" s="92"/>
      <c r="Q1389" s="92"/>
      <c r="R1389" s="92"/>
      <c r="S1389" s="92"/>
      <c r="T1389" s="93"/>
      <c r="U1389" s="39"/>
      <c r="V1389" s="39"/>
      <c r="W1389" s="39"/>
      <c r="X1389" s="39"/>
      <c r="Y1389" s="39"/>
      <c r="Z1389" s="39"/>
      <c r="AA1389" s="39"/>
      <c r="AB1389" s="39"/>
      <c r="AC1389" s="39"/>
      <c r="AD1389" s="39"/>
      <c r="AE1389" s="39"/>
      <c r="AT1389" s="18" t="s">
        <v>170</v>
      </c>
      <c r="AU1389" s="18" t="s">
        <v>83</v>
      </c>
    </row>
    <row r="1390" s="14" customFormat="1">
      <c r="A1390" s="14"/>
      <c r="B1390" s="247"/>
      <c r="C1390" s="248"/>
      <c r="D1390" s="232" t="s">
        <v>172</v>
      </c>
      <c r="E1390" s="249" t="s">
        <v>1</v>
      </c>
      <c r="F1390" s="250" t="s">
        <v>1451</v>
      </c>
      <c r="G1390" s="248"/>
      <c r="H1390" s="251">
        <v>67.200000000000003</v>
      </c>
      <c r="I1390" s="252"/>
      <c r="J1390" s="248"/>
      <c r="K1390" s="248"/>
      <c r="L1390" s="253"/>
      <c r="M1390" s="254"/>
      <c r="N1390" s="255"/>
      <c r="O1390" s="255"/>
      <c r="P1390" s="255"/>
      <c r="Q1390" s="255"/>
      <c r="R1390" s="255"/>
      <c r="S1390" s="255"/>
      <c r="T1390" s="256"/>
      <c r="U1390" s="14"/>
      <c r="V1390" s="14"/>
      <c r="W1390" s="14"/>
      <c r="X1390" s="14"/>
      <c r="Y1390" s="14"/>
      <c r="Z1390" s="14"/>
      <c r="AA1390" s="14"/>
      <c r="AB1390" s="14"/>
      <c r="AC1390" s="14"/>
      <c r="AD1390" s="14"/>
      <c r="AE1390" s="14"/>
      <c r="AT1390" s="257" t="s">
        <v>172</v>
      </c>
      <c r="AU1390" s="257" t="s">
        <v>83</v>
      </c>
      <c r="AV1390" s="14" t="s">
        <v>83</v>
      </c>
      <c r="AW1390" s="14" t="s">
        <v>30</v>
      </c>
      <c r="AX1390" s="14" t="s">
        <v>81</v>
      </c>
      <c r="AY1390" s="257" t="s">
        <v>160</v>
      </c>
    </row>
    <row r="1391" s="14" customFormat="1">
      <c r="A1391" s="14"/>
      <c r="B1391" s="247"/>
      <c r="C1391" s="248"/>
      <c r="D1391" s="232" t="s">
        <v>172</v>
      </c>
      <c r="E1391" s="248"/>
      <c r="F1391" s="250" t="s">
        <v>1452</v>
      </c>
      <c r="G1391" s="248"/>
      <c r="H1391" s="251">
        <v>174.72</v>
      </c>
      <c r="I1391" s="252"/>
      <c r="J1391" s="248"/>
      <c r="K1391" s="248"/>
      <c r="L1391" s="253"/>
      <c r="M1391" s="254"/>
      <c r="N1391" s="255"/>
      <c r="O1391" s="255"/>
      <c r="P1391" s="255"/>
      <c r="Q1391" s="255"/>
      <c r="R1391" s="255"/>
      <c r="S1391" s="255"/>
      <c r="T1391" s="256"/>
      <c r="U1391" s="14"/>
      <c r="V1391" s="14"/>
      <c r="W1391" s="14"/>
      <c r="X1391" s="14"/>
      <c r="Y1391" s="14"/>
      <c r="Z1391" s="14"/>
      <c r="AA1391" s="14"/>
      <c r="AB1391" s="14"/>
      <c r="AC1391" s="14"/>
      <c r="AD1391" s="14"/>
      <c r="AE1391" s="14"/>
      <c r="AT1391" s="257" t="s">
        <v>172</v>
      </c>
      <c r="AU1391" s="257" t="s">
        <v>83</v>
      </c>
      <c r="AV1391" s="14" t="s">
        <v>83</v>
      </c>
      <c r="AW1391" s="14" t="s">
        <v>4</v>
      </c>
      <c r="AX1391" s="14" t="s">
        <v>81</v>
      </c>
      <c r="AY1391" s="257" t="s">
        <v>160</v>
      </c>
    </row>
    <row r="1392" s="2" customFormat="1" ht="21.75" customHeight="1">
      <c r="A1392" s="39"/>
      <c r="B1392" s="40"/>
      <c r="C1392" s="281" t="s">
        <v>1453</v>
      </c>
      <c r="D1392" s="281" t="s">
        <v>832</v>
      </c>
      <c r="E1392" s="282" t="s">
        <v>1454</v>
      </c>
      <c r="F1392" s="283" t="s">
        <v>1455</v>
      </c>
      <c r="G1392" s="284" t="s">
        <v>185</v>
      </c>
      <c r="H1392" s="285">
        <v>64</v>
      </c>
      <c r="I1392" s="286"/>
      <c r="J1392" s="287">
        <f>ROUND(I1392*H1392,2)</f>
        <v>0</v>
      </c>
      <c r="K1392" s="283" t="s">
        <v>835</v>
      </c>
      <c r="L1392" s="288"/>
      <c r="M1392" s="289" t="s">
        <v>1</v>
      </c>
      <c r="N1392" s="290" t="s">
        <v>38</v>
      </c>
      <c r="O1392" s="92"/>
      <c r="P1392" s="228">
        <f>O1392*H1392</f>
        <v>0</v>
      </c>
      <c r="Q1392" s="228">
        <v>6.0000000000000002E-05</v>
      </c>
      <c r="R1392" s="228">
        <f>Q1392*H1392</f>
        <v>0.0038400000000000001</v>
      </c>
      <c r="S1392" s="228">
        <v>0</v>
      </c>
      <c r="T1392" s="229">
        <f>S1392*H1392</f>
        <v>0</v>
      </c>
      <c r="U1392" s="39"/>
      <c r="V1392" s="39"/>
      <c r="W1392" s="39"/>
      <c r="X1392" s="39"/>
      <c r="Y1392" s="39"/>
      <c r="Z1392" s="39"/>
      <c r="AA1392" s="39"/>
      <c r="AB1392" s="39"/>
      <c r="AC1392" s="39"/>
      <c r="AD1392" s="39"/>
      <c r="AE1392" s="39"/>
      <c r="AR1392" s="230" t="s">
        <v>399</v>
      </c>
      <c r="AT1392" s="230" t="s">
        <v>832</v>
      </c>
      <c r="AU1392" s="230" t="s">
        <v>83</v>
      </c>
      <c r="AY1392" s="18" t="s">
        <v>160</v>
      </c>
      <c r="BE1392" s="231">
        <f>IF(N1392="základní",J1392,0)</f>
        <v>0</v>
      </c>
      <c r="BF1392" s="231">
        <f>IF(N1392="snížená",J1392,0)</f>
        <v>0</v>
      </c>
      <c r="BG1392" s="231">
        <f>IF(N1392="zákl. přenesená",J1392,0)</f>
        <v>0</v>
      </c>
      <c r="BH1392" s="231">
        <f>IF(N1392="sníž. přenesená",J1392,0)</f>
        <v>0</v>
      </c>
      <c r="BI1392" s="231">
        <f>IF(N1392="nulová",J1392,0)</f>
        <v>0</v>
      </c>
      <c r="BJ1392" s="18" t="s">
        <v>81</v>
      </c>
      <c r="BK1392" s="231">
        <f>ROUND(I1392*H1392,2)</f>
        <v>0</v>
      </c>
      <c r="BL1392" s="18" t="s">
        <v>251</v>
      </c>
      <c r="BM1392" s="230" t="s">
        <v>1456</v>
      </c>
    </row>
    <row r="1393" s="2" customFormat="1">
      <c r="A1393" s="39"/>
      <c r="B1393" s="40"/>
      <c r="C1393" s="41"/>
      <c r="D1393" s="232" t="s">
        <v>170</v>
      </c>
      <c r="E1393" s="41"/>
      <c r="F1393" s="233" t="s">
        <v>1455</v>
      </c>
      <c r="G1393" s="41"/>
      <c r="H1393" s="41"/>
      <c r="I1393" s="234"/>
      <c r="J1393" s="41"/>
      <c r="K1393" s="41"/>
      <c r="L1393" s="45"/>
      <c r="M1393" s="235"/>
      <c r="N1393" s="236"/>
      <c r="O1393" s="92"/>
      <c r="P1393" s="92"/>
      <c r="Q1393" s="92"/>
      <c r="R1393" s="92"/>
      <c r="S1393" s="92"/>
      <c r="T1393" s="93"/>
      <c r="U1393" s="39"/>
      <c r="V1393" s="39"/>
      <c r="W1393" s="39"/>
      <c r="X1393" s="39"/>
      <c r="Y1393" s="39"/>
      <c r="Z1393" s="39"/>
      <c r="AA1393" s="39"/>
      <c r="AB1393" s="39"/>
      <c r="AC1393" s="39"/>
      <c r="AD1393" s="39"/>
      <c r="AE1393" s="39"/>
      <c r="AT1393" s="18" t="s">
        <v>170</v>
      </c>
      <c r="AU1393" s="18" t="s">
        <v>83</v>
      </c>
    </row>
    <row r="1394" s="14" customFormat="1">
      <c r="A1394" s="14"/>
      <c r="B1394" s="247"/>
      <c r="C1394" s="248"/>
      <c r="D1394" s="232" t="s">
        <v>172</v>
      </c>
      <c r="E1394" s="249" t="s">
        <v>1</v>
      </c>
      <c r="F1394" s="250" t="s">
        <v>1457</v>
      </c>
      <c r="G1394" s="248"/>
      <c r="H1394" s="251">
        <v>64</v>
      </c>
      <c r="I1394" s="252"/>
      <c r="J1394" s="248"/>
      <c r="K1394" s="248"/>
      <c r="L1394" s="253"/>
      <c r="M1394" s="254"/>
      <c r="N1394" s="255"/>
      <c r="O1394" s="255"/>
      <c r="P1394" s="255"/>
      <c r="Q1394" s="255"/>
      <c r="R1394" s="255"/>
      <c r="S1394" s="255"/>
      <c r="T1394" s="256"/>
      <c r="U1394" s="14"/>
      <c r="V1394" s="14"/>
      <c r="W1394" s="14"/>
      <c r="X1394" s="14"/>
      <c r="Y1394" s="14"/>
      <c r="Z1394" s="14"/>
      <c r="AA1394" s="14"/>
      <c r="AB1394" s="14"/>
      <c r="AC1394" s="14"/>
      <c r="AD1394" s="14"/>
      <c r="AE1394" s="14"/>
      <c r="AT1394" s="257" t="s">
        <v>172</v>
      </c>
      <c r="AU1394" s="257" t="s">
        <v>83</v>
      </c>
      <c r="AV1394" s="14" t="s">
        <v>83</v>
      </c>
      <c r="AW1394" s="14" t="s">
        <v>30</v>
      </c>
      <c r="AX1394" s="14" t="s">
        <v>81</v>
      </c>
      <c r="AY1394" s="257" t="s">
        <v>160</v>
      </c>
    </row>
    <row r="1395" s="2" customFormat="1" ht="24.15" customHeight="1">
      <c r="A1395" s="39"/>
      <c r="B1395" s="40"/>
      <c r="C1395" s="219" t="s">
        <v>1458</v>
      </c>
      <c r="D1395" s="219" t="s">
        <v>163</v>
      </c>
      <c r="E1395" s="220" t="s">
        <v>1459</v>
      </c>
      <c r="F1395" s="221" t="s">
        <v>1460</v>
      </c>
      <c r="G1395" s="222" t="s">
        <v>227</v>
      </c>
      <c r="H1395" s="223">
        <v>2.843</v>
      </c>
      <c r="I1395" s="224"/>
      <c r="J1395" s="225">
        <f>ROUND(I1395*H1395,2)</f>
        <v>0</v>
      </c>
      <c r="K1395" s="221" t="s">
        <v>167</v>
      </c>
      <c r="L1395" s="45"/>
      <c r="M1395" s="226" t="s">
        <v>1</v>
      </c>
      <c r="N1395" s="227" t="s">
        <v>38</v>
      </c>
      <c r="O1395" s="92"/>
      <c r="P1395" s="228">
        <f>O1395*H1395</f>
        <v>0</v>
      </c>
      <c r="Q1395" s="228">
        <v>0</v>
      </c>
      <c r="R1395" s="228">
        <f>Q1395*H1395</f>
        <v>0</v>
      </c>
      <c r="S1395" s="228">
        <v>0</v>
      </c>
      <c r="T1395" s="229">
        <f>S1395*H1395</f>
        <v>0</v>
      </c>
      <c r="U1395" s="39"/>
      <c r="V1395" s="39"/>
      <c r="W1395" s="39"/>
      <c r="X1395" s="39"/>
      <c r="Y1395" s="39"/>
      <c r="Z1395" s="39"/>
      <c r="AA1395" s="39"/>
      <c r="AB1395" s="39"/>
      <c r="AC1395" s="39"/>
      <c r="AD1395" s="39"/>
      <c r="AE1395" s="39"/>
      <c r="AR1395" s="230" t="s">
        <v>251</v>
      </c>
      <c r="AT1395" s="230" t="s">
        <v>163</v>
      </c>
      <c r="AU1395" s="230" t="s">
        <v>83</v>
      </c>
      <c r="AY1395" s="18" t="s">
        <v>160</v>
      </c>
      <c r="BE1395" s="231">
        <f>IF(N1395="základní",J1395,0)</f>
        <v>0</v>
      </c>
      <c r="BF1395" s="231">
        <f>IF(N1395="snížená",J1395,0)</f>
        <v>0</v>
      </c>
      <c r="BG1395" s="231">
        <f>IF(N1395="zákl. přenesená",J1395,0)</f>
        <v>0</v>
      </c>
      <c r="BH1395" s="231">
        <f>IF(N1395="sníž. přenesená",J1395,0)</f>
        <v>0</v>
      </c>
      <c r="BI1395" s="231">
        <f>IF(N1395="nulová",J1395,0)</f>
        <v>0</v>
      </c>
      <c r="BJ1395" s="18" t="s">
        <v>81</v>
      </c>
      <c r="BK1395" s="231">
        <f>ROUND(I1395*H1395,2)</f>
        <v>0</v>
      </c>
      <c r="BL1395" s="18" t="s">
        <v>251</v>
      </c>
      <c r="BM1395" s="230" t="s">
        <v>1461</v>
      </c>
    </row>
    <row r="1396" s="2" customFormat="1">
      <c r="A1396" s="39"/>
      <c r="B1396" s="40"/>
      <c r="C1396" s="41"/>
      <c r="D1396" s="232" t="s">
        <v>170</v>
      </c>
      <c r="E1396" s="41"/>
      <c r="F1396" s="233" t="s">
        <v>1462</v>
      </c>
      <c r="G1396" s="41"/>
      <c r="H1396" s="41"/>
      <c r="I1396" s="234"/>
      <c r="J1396" s="41"/>
      <c r="K1396" s="41"/>
      <c r="L1396" s="45"/>
      <c r="M1396" s="235"/>
      <c r="N1396" s="236"/>
      <c r="O1396" s="92"/>
      <c r="P1396" s="92"/>
      <c r="Q1396" s="92"/>
      <c r="R1396" s="92"/>
      <c r="S1396" s="92"/>
      <c r="T1396" s="93"/>
      <c r="U1396" s="39"/>
      <c r="V1396" s="39"/>
      <c r="W1396" s="39"/>
      <c r="X1396" s="39"/>
      <c r="Y1396" s="39"/>
      <c r="Z1396" s="39"/>
      <c r="AA1396" s="39"/>
      <c r="AB1396" s="39"/>
      <c r="AC1396" s="39"/>
      <c r="AD1396" s="39"/>
      <c r="AE1396" s="39"/>
      <c r="AT1396" s="18" t="s">
        <v>170</v>
      </c>
      <c r="AU1396" s="18" t="s">
        <v>83</v>
      </c>
    </row>
    <row r="1397" s="12" customFormat="1" ht="22.8" customHeight="1">
      <c r="A1397" s="12"/>
      <c r="B1397" s="203"/>
      <c r="C1397" s="204"/>
      <c r="D1397" s="205" t="s">
        <v>72</v>
      </c>
      <c r="E1397" s="217" t="s">
        <v>1463</v>
      </c>
      <c r="F1397" s="217" t="s">
        <v>1464</v>
      </c>
      <c r="G1397" s="204"/>
      <c r="H1397" s="204"/>
      <c r="I1397" s="207"/>
      <c r="J1397" s="218">
        <f>BK1397</f>
        <v>0</v>
      </c>
      <c r="K1397" s="204"/>
      <c r="L1397" s="209"/>
      <c r="M1397" s="210"/>
      <c r="N1397" s="211"/>
      <c r="O1397" s="211"/>
      <c r="P1397" s="212">
        <f>P1398+P1399+P1400+P1421+P1470+P1525</f>
        <v>0</v>
      </c>
      <c r="Q1397" s="211"/>
      <c r="R1397" s="212">
        <f>R1398+R1399+R1400+R1421+R1470+R1525</f>
        <v>6.864281802299999</v>
      </c>
      <c r="S1397" s="211"/>
      <c r="T1397" s="213">
        <f>T1398+T1399+T1400+T1421+T1470+T1525</f>
        <v>0</v>
      </c>
      <c r="U1397" s="12"/>
      <c r="V1397" s="12"/>
      <c r="W1397" s="12"/>
      <c r="X1397" s="12"/>
      <c r="Y1397" s="12"/>
      <c r="Z1397" s="12"/>
      <c r="AA1397" s="12"/>
      <c r="AB1397" s="12"/>
      <c r="AC1397" s="12"/>
      <c r="AD1397" s="12"/>
      <c r="AE1397" s="12"/>
      <c r="AR1397" s="214" t="s">
        <v>83</v>
      </c>
      <c r="AT1397" s="215" t="s">
        <v>72</v>
      </c>
      <c r="AU1397" s="215" t="s">
        <v>81</v>
      </c>
      <c r="AY1397" s="214" t="s">
        <v>160</v>
      </c>
      <c r="BK1397" s="216">
        <f>BK1398+BK1399+BK1400+BK1421+BK1470+BK1525</f>
        <v>0</v>
      </c>
    </row>
    <row r="1398" s="2" customFormat="1" ht="24.15" customHeight="1">
      <c r="A1398" s="39"/>
      <c r="B1398" s="40"/>
      <c r="C1398" s="219" t="s">
        <v>1465</v>
      </c>
      <c r="D1398" s="219" t="s">
        <v>163</v>
      </c>
      <c r="E1398" s="220" t="s">
        <v>1466</v>
      </c>
      <c r="F1398" s="221" t="s">
        <v>1467</v>
      </c>
      <c r="G1398" s="222" t="s">
        <v>227</v>
      </c>
      <c r="H1398" s="223">
        <v>6.8639999999999999</v>
      </c>
      <c r="I1398" s="224"/>
      <c r="J1398" s="225">
        <f>ROUND(I1398*H1398,2)</f>
        <v>0</v>
      </c>
      <c r="K1398" s="221" t="s">
        <v>167</v>
      </c>
      <c r="L1398" s="45"/>
      <c r="M1398" s="226" t="s">
        <v>1</v>
      </c>
      <c r="N1398" s="227" t="s">
        <v>38</v>
      </c>
      <c r="O1398" s="92"/>
      <c r="P1398" s="228">
        <f>O1398*H1398</f>
        <v>0</v>
      </c>
      <c r="Q1398" s="228">
        <v>0</v>
      </c>
      <c r="R1398" s="228">
        <f>Q1398*H1398</f>
        <v>0</v>
      </c>
      <c r="S1398" s="228">
        <v>0</v>
      </c>
      <c r="T1398" s="229">
        <f>S1398*H1398</f>
        <v>0</v>
      </c>
      <c r="U1398" s="39"/>
      <c r="V1398" s="39"/>
      <c r="W1398" s="39"/>
      <c r="X1398" s="39"/>
      <c r="Y1398" s="39"/>
      <c r="Z1398" s="39"/>
      <c r="AA1398" s="39"/>
      <c r="AB1398" s="39"/>
      <c r="AC1398" s="39"/>
      <c r="AD1398" s="39"/>
      <c r="AE1398" s="39"/>
      <c r="AR1398" s="230" t="s">
        <v>251</v>
      </c>
      <c r="AT1398" s="230" t="s">
        <v>163</v>
      </c>
      <c r="AU1398" s="230" t="s">
        <v>83</v>
      </c>
      <c r="AY1398" s="18" t="s">
        <v>160</v>
      </c>
      <c r="BE1398" s="231">
        <f>IF(N1398="základní",J1398,0)</f>
        <v>0</v>
      </c>
      <c r="BF1398" s="231">
        <f>IF(N1398="snížená",J1398,0)</f>
        <v>0</v>
      </c>
      <c r="BG1398" s="231">
        <f>IF(N1398="zákl. přenesená",J1398,0)</f>
        <v>0</v>
      </c>
      <c r="BH1398" s="231">
        <f>IF(N1398="sníž. přenesená",J1398,0)</f>
        <v>0</v>
      </c>
      <c r="BI1398" s="231">
        <f>IF(N1398="nulová",J1398,0)</f>
        <v>0</v>
      </c>
      <c r="BJ1398" s="18" t="s">
        <v>81</v>
      </c>
      <c r="BK1398" s="231">
        <f>ROUND(I1398*H1398,2)</f>
        <v>0</v>
      </c>
      <c r="BL1398" s="18" t="s">
        <v>251</v>
      </c>
      <c r="BM1398" s="230" t="s">
        <v>1468</v>
      </c>
    </row>
    <row r="1399" s="2" customFormat="1">
      <c r="A1399" s="39"/>
      <c r="B1399" s="40"/>
      <c r="C1399" s="41"/>
      <c r="D1399" s="232" t="s">
        <v>170</v>
      </c>
      <c r="E1399" s="41"/>
      <c r="F1399" s="233" t="s">
        <v>1469</v>
      </c>
      <c r="G1399" s="41"/>
      <c r="H1399" s="41"/>
      <c r="I1399" s="234"/>
      <c r="J1399" s="41"/>
      <c r="K1399" s="41"/>
      <c r="L1399" s="45"/>
      <c r="M1399" s="235"/>
      <c r="N1399" s="236"/>
      <c r="O1399" s="92"/>
      <c r="P1399" s="92"/>
      <c r="Q1399" s="92"/>
      <c r="R1399" s="92"/>
      <c r="S1399" s="92"/>
      <c r="T1399" s="93"/>
      <c r="U1399" s="39"/>
      <c r="V1399" s="39"/>
      <c r="W1399" s="39"/>
      <c r="X1399" s="39"/>
      <c r="Y1399" s="39"/>
      <c r="Z1399" s="39"/>
      <c r="AA1399" s="39"/>
      <c r="AB1399" s="39"/>
      <c r="AC1399" s="39"/>
      <c r="AD1399" s="39"/>
      <c r="AE1399" s="39"/>
      <c r="AT1399" s="18" t="s">
        <v>170</v>
      </c>
      <c r="AU1399" s="18" t="s">
        <v>83</v>
      </c>
    </row>
    <row r="1400" s="12" customFormat="1" ht="20.88" customHeight="1">
      <c r="A1400" s="12"/>
      <c r="B1400" s="203"/>
      <c r="C1400" s="204"/>
      <c r="D1400" s="205" t="s">
        <v>72</v>
      </c>
      <c r="E1400" s="217" t="s">
        <v>1470</v>
      </c>
      <c r="F1400" s="217" t="s">
        <v>1471</v>
      </c>
      <c r="G1400" s="204"/>
      <c r="H1400" s="204"/>
      <c r="I1400" s="207"/>
      <c r="J1400" s="218">
        <f>BK1400</f>
        <v>0</v>
      </c>
      <c r="K1400" s="204"/>
      <c r="L1400" s="209"/>
      <c r="M1400" s="210"/>
      <c r="N1400" s="211"/>
      <c r="O1400" s="211"/>
      <c r="P1400" s="212">
        <f>SUM(P1401:P1420)</f>
        <v>0</v>
      </c>
      <c r="Q1400" s="211"/>
      <c r="R1400" s="212">
        <f>SUM(R1401:R1420)</f>
        <v>0.70854799999999996</v>
      </c>
      <c r="S1400" s="211"/>
      <c r="T1400" s="213">
        <f>SUM(T1401:T1420)</f>
        <v>0</v>
      </c>
      <c r="U1400" s="12"/>
      <c r="V1400" s="12"/>
      <c r="W1400" s="12"/>
      <c r="X1400" s="12"/>
      <c r="Y1400" s="12"/>
      <c r="Z1400" s="12"/>
      <c r="AA1400" s="12"/>
      <c r="AB1400" s="12"/>
      <c r="AC1400" s="12"/>
      <c r="AD1400" s="12"/>
      <c r="AE1400" s="12"/>
      <c r="AR1400" s="214" t="s">
        <v>83</v>
      </c>
      <c r="AT1400" s="215" t="s">
        <v>72</v>
      </c>
      <c r="AU1400" s="215" t="s">
        <v>83</v>
      </c>
      <c r="AY1400" s="214" t="s">
        <v>160</v>
      </c>
      <c r="BK1400" s="216">
        <f>SUM(BK1401:BK1420)</f>
        <v>0</v>
      </c>
    </row>
    <row r="1401" s="2" customFormat="1" ht="16.5" customHeight="1">
      <c r="A1401" s="39"/>
      <c r="B1401" s="40"/>
      <c r="C1401" s="219" t="s">
        <v>1472</v>
      </c>
      <c r="D1401" s="219" t="s">
        <v>163</v>
      </c>
      <c r="E1401" s="220" t="s">
        <v>1473</v>
      </c>
      <c r="F1401" s="221" t="s">
        <v>1474</v>
      </c>
      <c r="G1401" s="222" t="s">
        <v>236</v>
      </c>
      <c r="H1401" s="223">
        <v>2</v>
      </c>
      <c r="I1401" s="224"/>
      <c r="J1401" s="225">
        <f>ROUND(I1401*H1401,2)</f>
        <v>0</v>
      </c>
      <c r="K1401" s="221" t="s">
        <v>1</v>
      </c>
      <c r="L1401" s="45"/>
      <c r="M1401" s="226" t="s">
        <v>1</v>
      </c>
      <c r="N1401" s="227" t="s">
        <v>38</v>
      </c>
      <c r="O1401" s="92"/>
      <c r="P1401" s="228">
        <f>O1401*H1401</f>
        <v>0</v>
      </c>
      <c r="Q1401" s="228">
        <v>0.01</v>
      </c>
      <c r="R1401" s="228">
        <f>Q1401*H1401</f>
        <v>0.02</v>
      </c>
      <c r="S1401" s="228">
        <v>0</v>
      </c>
      <c r="T1401" s="229">
        <f>S1401*H1401</f>
        <v>0</v>
      </c>
      <c r="U1401" s="39"/>
      <c r="V1401" s="39"/>
      <c r="W1401" s="39"/>
      <c r="X1401" s="39"/>
      <c r="Y1401" s="39"/>
      <c r="Z1401" s="39"/>
      <c r="AA1401" s="39"/>
      <c r="AB1401" s="39"/>
      <c r="AC1401" s="39"/>
      <c r="AD1401" s="39"/>
      <c r="AE1401" s="39"/>
      <c r="AR1401" s="230" t="s">
        <v>251</v>
      </c>
      <c r="AT1401" s="230" t="s">
        <v>163</v>
      </c>
      <c r="AU1401" s="230" t="s">
        <v>161</v>
      </c>
      <c r="AY1401" s="18" t="s">
        <v>160</v>
      </c>
      <c r="BE1401" s="231">
        <f>IF(N1401="základní",J1401,0)</f>
        <v>0</v>
      </c>
      <c r="BF1401" s="231">
        <f>IF(N1401="snížená",J1401,0)</f>
        <v>0</v>
      </c>
      <c r="BG1401" s="231">
        <f>IF(N1401="zákl. přenesená",J1401,0)</f>
        <v>0</v>
      </c>
      <c r="BH1401" s="231">
        <f>IF(N1401="sníž. přenesená",J1401,0)</f>
        <v>0</v>
      </c>
      <c r="BI1401" s="231">
        <f>IF(N1401="nulová",J1401,0)</f>
        <v>0</v>
      </c>
      <c r="BJ1401" s="18" t="s">
        <v>81</v>
      </c>
      <c r="BK1401" s="231">
        <f>ROUND(I1401*H1401,2)</f>
        <v>0</v>
      </c>
      <c r="BL1401" s="18" t="s">
        <v>251</v>
      </c>
      <c r="BM1401" s="230" t="s">
        <v>1475</v>
      </c>
    </row>
    <row r="1402" s="2" customFormat="1">
      <c r="A1402" s="39"/>
      <c r="B1402" s="40"/>
      <c r="C1402" s="41"/>
      <c r="D1402" s="232" t="s">
        <v>170</v>
      </c>
      <c r="E1402" s="41"/>
      <c r="F1402" s="233" t="s">
        <v>1476</v>
      </c>
      <c r="G1402" s="41"/>
      <c r="H1402" s="41"/>
      <c r="I1402" s="234"/>
      <c r="J1402" s="41"/>
      <c r="K1402" s="41"/>
      <c r="L1402" s="45"/>
      <c r="M1402" s="235"/>
      <c r="N1402" s="236"/>
      <c r="O1402" s="92"/>
      <c r="P1402" s="92"/>
      <c r="Q1402" s="92"/>
      <c r="R1402" s="92"/>
      <c r="S1402" s="92"/>
      <c r="T1402" s="93"/>
      <c r="U1402" s="39"/>
      <c r="V1402" s="39"/>
      <c r="W1402" s="39"/>
      <c r="X1402" s="39"/>
      <c r="Y1402" s="39"/>
      <c r="Z1402" s="39"/>
      <c r="AA1402" s="39"/>
      <c r="AB1402" s="39"/>
      <c r="AC1402" s="39"/>
      <c r="AD1402" s="39"/>
      <c r="AE1402" s="39"/>
      <c r="AT1402" s="18" t="s">
        <v>170</v>
      </c>
      <c r="AU1402" s="18" t="s">
        <v>161</v>
      </c>
    </row>
    <row r="1403" s="14" customFormat="1">
      <c r="A1403" s="14"/>
      <c r="B1403" s="247"/>
      <c r="C1403" s="248"/>
      <c r="D1403" s="232" t="s">
        <v>172</v>
      </c>
      <c r="E1403" s="248"/>
      <c r="F1403" s="250" t="s">
        <v>1477</v>
      </c>
      <c r="G1403" s="248"/>
      <c r="H1403" s="251">
        <v>2</v>
      </c>
      <c r="I1403" s="252"/>
      <c r="J1403" s="248"/>
      <c r="K1403" s="248"/>
      <c r="L1403" s="253"/>
      <c r="M1403" s="254"/>
      <c r="N1403" s="255"/>
      <c r="O1403" s="255"/>
      <c r="P1403" s="255"/>
      <c r="Q1403" s="255"/>
      <c r="R1403" s="255"/>
      <c r="S1403" s="255"/>
      <c r="T1403" s="256"/>
      <c r="U1403" s="14"/>
      <c r="V1403" s="14"/>
      <c r="W1403" s="14"/>
      <c r="X1403" s="14"/>
      <c r="Y1403" s="14"/>
      <c r="Z1403" s="14"/>
      <c r="AA1403" s="14"/>
      <c r="AB1403" s="14"/>
      <c r="AC1403" s="14"/>
      <c r="AD1403" s="14"/>
      <c r="AE1403" s="14"/>
      <c r="AT1403" s="257" t="s">
        <v>172</v>
      </c>
      <c r="AU1403" s="257" t="s">
        <v>161</v>
      </c>
      <c r="AV1403" s="14" t="s">
        <v>83</v>
      </c>
      <c r="AW1403" s="14" t="s">
        <v>4</v>
      </c>
      <c r="AX1403" s="14" t="s">
        <v>81</v>
      </c>
      <c r="AY1403" s="257" t="s">
        <v>160</v>
      </c>
    </row>
    <row r="1404" s="2" customFormat="1" ht="16.5" customHeight="1">
      <c r="A1404" s="39"/>
      <c r="B1404" s="40"/>
      <c r="C1404" s="219" t="s">
        <v>1478</v>
      </c>
      <c r="D1404" s="219" t="s">
        <v>163</v>
      </c>
      <c r="E1404" s="220" t="s">
        <v>1479</v>
      </c>
      <c r="F1404" s="221" t="s">
        <v>1480</v>
      </c>
      <c r="G1404" s="222" t="s">
        <v>236</v>
      </c>
      <c r="H1404" s="223">
        <v>1.25</v>
      </c>
      <c r="I1404" s="224"/>
      <c r="J1404" s="225">
        <f>ROUND(I1404*H1404,2)</f>
        <v>0</v>
      </c>
      <c r="K1404" s="221" t="s">
        <v>1</v>
      </c>
      <c r="L1404" s="45"/>
      <c r="M1404" s="226" t="s">
        <v>1</v>
      </c>
      <c r="N1404" s="227" t="s">
        <v>38</v>
      </c>
      <c r="O1404" s="92"/>
      <c r="P1404" s="228">
        <f>O1404*H1404</f>
        <v>0</v>
      </c>
      <c r="Q1404" s="228">
        <v>0.01</v>
      </c>
      <c r="R1404" s="228">
        <f>Q1404*H1404</f>
        <v>0.012500000000000001</v>
      </c>
      <c r="S1404" s="228">
        <v>0</v>
      </c>
      <c r="T1404" s="229">
        <f>S1404*H1404</f>
        <v>0</v>
      </c>
      <c r="U1404" s="39"/>
      <c r="V1404" s="39"/>
      <c r="W1404" s="39"/>
      <c r="X1404" s="39"/>
      <c r="Y1404" s="39"/>
      <c r="Z1404" s="39"/>
      <c r="AA1404" s="39"/>
      <c r="AB1404" s="39"/>
      <c r="AC1404" s="39"/>
      <c r="AD1404" s="39"/>
      <c r="AE1404" s="39"/>
      <c r="AR1404" s="230" t="s">
        <v>251</v>
      </c>
      <c r="AT1404" s="230" t="s">
        <v>163</v>
      </c>
      <c r="AU1404" s="230" t="s">
        <v>161</v>
      </c>
      <c r="AY1404" s="18" t="s">
        <v>160</v>
      </c>
      <c r="BE1404" s="231">
        <f>IF(N1404="základní",J1404,0)</f>
        <v>0</v>
      </c>
      <c r="BF1404" s="231">
        <f>IF(N1404="snížená",J1404,0)</f>
        <v>0</v>
      </c>
      <c r="BG1404" s="231">
        <f>IF(N1404="zákl. přenesená",J1404,0)</f>
        <v>0</v>
      </c>
      <c r="BH1404" s="231">
        <f>IF(N1404="sníž. přenesená",J1404,0)</f>
        <v>0</v>
      </c>
      <c r="BI1404" s="231">
        <f>IF(N1404="nulová",J1404,0)</f>
        <v>0</v>
      </c>
      <c r="BJ1404" s="18" t="s">
        <v>81</v>
      </c>
      <c r="BK1404" s="231">
        <f>ROUND(I1404*H1404,2)</f>
        <v>0</v>
      </c>
      <c r="BL1404" s="18" t="s">
        <v>251</v>
      </c>
      <c r="BM1404" s="230" t="s">
        <v>1481</v>
      </c>
    </row>
    <row r="1405" s="2" customFormat="1">
      <c r="A1405" s="39"/>
      <c r="B1405" s="40"/>
      <c r="C1405" s="41"/>
      <c r="D1405" s="232" t="s">
        <v>170</v>
      </c>
      <c r="E1405" s="41"/>
      <c r="F1405" s="233" t="s">
        <v>1476</v>
      </c>
      <c r="G1405" s="41"/>
      <c r="H1405" s="41"/>
      <c r="I1405" s="234"/>
      <c r="J1405" s="41"/>
      <c r="K1405" s="41"/>
      <c r="L1405" s="45"/>
      <c r="M1405" s="235"/>
      <c r="N1405" s="236"/>
      <c r="O1405" s="92"/>
      <c r="P1405" s="92"/>
      <c r="Q1405" s="92"/>
      <c r="R1405" s="92"/>
      <c r="S1405" s="92"/>
      <c r="T1405" s="93"/>
      <c r="U1405" s="39"/>
      <c r="V1405" s="39"/>
      <c r="W1405" s="39"/>
      <c r="X1405" s="39"/>
      <c r="Y1405" s="39"/>
      <c r="Z1405" s="39"/>
      <c r="AA1405" s="39"/>
      <c r="AB1405" s="39"/>
      <c r="AC1405" s="39"/>
      <c r="AD1405" s="39"/>
      <c r="AE1405" s="39"/>
      <c r="AT1405" s="18" t="s">
        <v>170</v>
      </c>
      <c r="AU1405" s="18" t="s">
        <v>161</v>
      </c>
    </row>
    <row r="1406" s="14" customFormat="1">
      <c r="A1406" s="14"/>
      <c r="B1406" s="247"/>
      <c r="C1406" s="248"/>
      <c r="D1406" s="232" t="s">
        <v>172</v>
      </c>
      <c r="E1406" s="248"/>
      <c r="F1406" s="250" t="s">
        <v>1482</v>
      </c>
      <c r="G1406" s="248"/>
      <c r="H1406" s="251">
        <v>1.25</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172</v>
      </c>
      <c r="AU1406" s="257" t="s">
        <v>161</v>
      </c>
      <c r="AV1406" s="14" t="s">
        <v>83</v>
      </c>
      <c r="AW1406" s="14" t="s">
        <v>4</v>
      </c>
      <c r="AX1406" s="14" t="s">
        <v>81</v>
      </c>
      <c r="AY1406" s="257" t="s">
        <v>160</v>
      </c>
    </row>
    <row r="1407" s="2" customFormat="1" ht="33" customHeight="1">
      <c r="A1407" s="39"/>
      <c r="B1407" s="40"/>
      <c r="C1407" s="219" t="s">
        <v>1483</v>
      </c>
      <c r="D1407" s="219" t="s">
        <v>163</v>
      </c>
      <c r="E1407" s="220" t="s">
        <v>1484</v>
      </c>
      <c r="F1407" s="221" t="s">
        <v>1485</v>
      </c>
      <c r="G1407" s="222" t="s">
        <v>1486</v>
      </c>
      <c r="H1407" s="223">
        <v>676.048</v>
      </c>
      <c r="I1407" s="224"/>
      <c r="J1407" s="225">
        <f>ROUND(I1407*H1407,2)</f>
        <v>0</v>
      </c>
      <c r="K1407" s="221" t="s">
        <v>1</v>
      </c>
      <c r="L1407" s="45"/>
      <c r="M1407" s="226" t="s">
        <v>1</v>
      </c>
      <c r="N1407" s="227" t="s">
        <v>38</v>
      </c>
      <c r="O1407" s="92"/>
      <c r="P1407" s="228">
        <f>O1407*H1407</f>
        <v>0</v>
      </c>
      <c r="Q1407" s="228">
        <v>0.001</v>
      </c>
      <c r="R1407" s="228">
        <f>Q1407*H1407</f>
        <v>0.67604799999999998</v>
      </c>
      <c r="S1407" s="228">
        <v>0</v>
      </c>
      <c r="T1407" s="229">
        <f>S1407*H1407</f>
        <v>0</v>
      </c>
      <c r="U1407" s="39"/>
      <c r="V1407" s="39"/>
      <c r="W1407" s="39"/>
      <c r="X1407" s="39"/>
      <c r="Y1407" s="39"/>
      <c r="Z1407" s="39"/>
      <c r="AA1407" s="39"/>
      <c r="AB1407" s="39"/>
      <c r="AC1407" s="39"/>
      <c r="AD1407" s="39"/>
      <c r="AE1407" s="39"/>
      <c r="AR1407" s="230" t="s">
        <v>251</v>
      </c>
      <c r="AT1407" s="230" t="s">
        <v>163</v>
      </c>
      <c r="AU1407" s="230" t="s">
        <v>161</v>
      </c>
      <c r="AY1407" s="18" t="s">
        <v>160</v>
      </c>
      <c r="BE1407" s="231">
        <f>IF(N1407="základní",J1407,0)</f>
        <v>0</v>
      </c>
      <c r="BF1407" s="231">
        <f>IF(N1407="snížená",J1407,0)</f>
        <v>0</v>
      </c>
      <c r="BG1407" s="231">
        <f>IF(N1407="zákl. přenesená",J1407,0)</f>
        <v>0</v>
      </c>
      <c r="BH1407" s="231">
        <f>IF(N1407="sníž. přenesená",J1407,0)</f>
        <v>0</v>
      </c>
      <c r="BI1407" s="231">
        <f>IF(N1407="nulová",J1407,0)</f>
        <v>0</v>
      </c>
      <c r="BJ1407" s="18" t="s">
        <v>81</v>
      </c>
      <c r="BK1407" s="231">
        <f>ROUND(I1407*H1407,2)</f>
        <v>0</v>
      </c>
      <c r="BL1407" s="18" t="s">
        <v>251</v>
      </c>
      <c r="BM1407" s="230" t="s">
        <v>1487</v>
      </c>
    </row>
    <row r="1408" s="2" customFormat="1">
      <c r="A1408" s="39"/>
      <c r="B1408" s="40"/>
      <c r="C1408" s="41"/>
      <c r="D1408" s="232" t="s">
        <v>170</v>
      </c>
      <c r="E1408" s="41"/>
      <c r="F1408" s="233" t="s">
        <v>1485</v>
      </c>
      <c r="G1408" s="41"/>
      <c r="H1408" s="41"/>
      <c r="I1408" s="234"/>
      <c r="J1408" s="41"/>
      <c r="K1408" s="41"/>
      <c r="L1408" s="45"/>
      <c r="M1408" s="235"/>
      <c r="N1408" s="236"/>
      <c r="O1408" s="92"/>
      <c r="P1408" s="92"/>
      <c r="Q1408" s="92"/>
      <c r="R1408" s="92"/>
      <c r="S1408" s="92"/>
      <c r="T1408" s="93"/>
      <c r="U1408" s="39"/>
      <c r="V1408" s="39"/>
      <c r="W1408" s="39"/>
      <c r="X1408" s="39"/>
      <c r="Y1408" s="39"/>
      <c r="Z1408" s="39"/>
      <c r="AA1408" s="39"/>
      <c r="AB1408" s="39"/>
      <c r="AC1408" s="39"/>
      <c r="AD1408" s="39"/>
      <c r="AE1408" s="39"/>
      <c r="AT1408" s="18" t="s">
        <v>170</v>
      </c>
      <c r="AU1408" s="18" t="s">
        <v>161</v>
      </c>
    </row>
    <row r="1409" s="13" customFormat="1">
      <c r="A1409" s="13"/>
      <c r="B1409" s="237"/>
      <c r="C1409" s="238"/>
      <c r="D1409" s="232" t="s">
        <v>172</v>
      </c>
      <c r="E1409" s="239" t="s">
        <v>1</v>
      </c>
      <c r="F1409" s="240" t="s">
        <v>1488</v>
      </c>
      <c r="G1409" s="238"/>
      <c r="H1409" s="239" t="s">
        <v>1</v>
      </c>
      <c r="I1409" s="241"/>
      <c r="J1409" s="238"/>
      <c r="K1409" s="238"/>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172</v>
      </c>
      <c r="AU1409" s="246" t="s">
        <v>161</v>
      </c>
      <c r="AV1409" s="13" t="s">
        <v>81</v>
      </c>
      <c r="AW1409" s="13" t="s">
        <v>30</v>
      </c>
      <c r="AX1409" s="13" t="s">
        <v>73</v>
      </c>
      <c r="AY1409" s="246" t="s">
        <v>160</v>
      </c>
    </row>
    <row r="1410" s="14" customFormat="1">
      <c r="A1410" s="14"/>
      <c r="B1410" s="247"/>
      <c r="C1410" s="248"/>
      <c r="D1410" s="232" t="s">
        <v>172</v>
      </c>
      <c r="E1410" s="249" t="s">
        <v>1</v>
      </c>
      <c r="F1410" s="250" t="s">
        <v>1489</v>
      </c>
      <c r="G1410" s="248"/>
      <c r="H1410" s="251">
        <v>187.554</v>
      </c>
      <c r="I1410" s="252"/>
      <c r="J1410" s="248"/>
      <c r="K1410" s="248"/>
      <c r="L1410" s="253"/>
      <c r="M1410" s="254"/>
      <c r="N1410" s="255"/>
      <c r="O1410" s="255"/>
      <c r="P1410" s="255"/>
      <c r="Q1410" s="255"/>
      <c r="R1410" s="255"/>
      <c r="S1410" s="255"/>
      <c r="T1410" s="256"/>
      <c r="U1410" s="14"/>
      <c r="V1410" s="14"/>
      <c r="W1410" s="14"/>
      <c r="X1410" s="14"/>
      <c r="Y1410" s="14"/>
      <c r="Z1410" s="14"/>
      <c r="AA1410" s="14"/>
      <c r="AB1410" s="14"/>
      <c r="AC1410" s="14"/>
      <c r="AD1410" s="14"/>
      <c r="AE1410" s="14"/>
      <c r="AT1410" s="257" t="s">
        <v>172</v>
      </c>
      <c r="AU1410" s="257" t="s">
        <v>161</v>
      </c>
      <c r="AV1410" s="14" t="s">
        <v>83</v>
      </c>
      <c r="AW1410" s="14" t="s">
        <v>30</v>
      </c>
      <c r="AX1410" s="14" t="s">
        <v>73</v>
      </c>
      <c r="AY1410" s="257" t="s">
        <v>160</v>
      </c>
    </row>
    <row r="1411" s="13" customFormat="1">
      <c r="A1411" s="13"/>
      <c r="B1411" s="237"/>
      <c r="C1411" s="238"/>
      <c r="D1411" s="232" t="s">
        <v>172</v>
      </c>
      <c r="E1411" s="239" t="s">
        <v>1</v>
      </c>
      <c r="F1411" s="240" t="s">
        <v>1490</v>
      </c>
      <c r="G1411" s="238"/>
      <c r="H1411" s="239" t="s">
        <v>1</v>
      </c>
      <c r="I1411" s="241"/>
      <c r="J1411" s="238"/>
      <c r="K1411" s="238"/>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172</v>
      </c>
      <c r="AU1411" s="246" t="s">
        <v>161</v>
      </c>
      <c r="AV1411" s="13" t="s">
        <v>81</v>
      </c>
      <c r="AW1411" s="13" t="s">
        <v>30</v>
      </c>
      <c r="AX1411" s="13" t="s">
        <v>73</v>
      </c>
      <c r="AY1411" s="246" t="s">
        <v>160</v>
      </c>
    </row>
    <row r="1412" s="14" customFormat="1">
      <c r="A1412" s="14"/>
      <c r="B1412" s="247"/>
      <c r="C1412" s="248"/>
      <c r="D1412" s="232" t="s">
        <v>172</v>
      </c>
      <c r="E1412" s="249" t="s">
        <v>1</v>
      </c>
      <c r="F1412" s="250" t="s">
        <v>1491</v>
      </c>
      <c r="G1412" s="248"/>
      <c r="H1412" s="251">
        <v>232.69800000000001</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172</v>
      </c>
      <c r="AU1412" s="257" t="s">
        <v>161</v>
      </c>
      <c r="AV1412" s="14" t="s">
        <v>83</v>
      </c>
      <c r="AW1412" s="14" t="s">
        <v>30</v>
      </c>
      <c r="AX1412" s="14" t="s">
        <v>73</v>
      </c>
      <c r="AY1412" s="257" t="s">
        <v>160</v>
      </c>
    </row>
    <row r="1413" s="13" customFormat="1">
      <c r="A1413" s="13"/>
      <c r="B1413" s="237"/>
      <c r="C1413" s="238"/>
      <c r="D1413" s="232" t="s">
        <v>172</v>
      </c>
      <c r="E1413" s="239" t="s">
        <v>1</v>
      </c>
      <c r="F1413" s="240" t="s">
        <v>1492</v>
      </c>
      <c r="G1413" s="238"/>
      <c r="H1413" s="239" t="s">
        <v>1</v>
      </c>
      <c r="I1413" s="241"/>
      <c r="J1413" s="238"/>
      <c r="K1413" s="238"/>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172</v>
      </c>
      <c r="AU1413" s="246" t="s">
        <v>161</v>
      </c>
      <c r="AV1413" s="13" t="s">
        <v>81</v>
      </c>
      <c r="AW1413" s="13" t="s">
        <v>30</v>
      </c>
      <c r="AX1413" s="13" t="s">
        <v>73</v>
      </c>
      <c r="AY1413" s="246" t="s">
        <v>160</v>
      </c>
    </row>
    <row r="1414" s="14" customFormat="1">
      <c r="A1414" s="14"/>
      <c r="B1414" s="247"/>
      <c r="C1414" s="248"/>
      <c r="D1414" s="232" t="s">
        <v>172</v>
      </c>
      <c r="E1414" s="249" t="s">
        <v>1</v>
      </c>
      <c r="F1414" s="250" t="s">
        <v>1493</v>
      </c>
      <c r="G1414" s="248"/>
      <c r="H1414" s="251">
        <v>104.81399999999999</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172</v>
      </c>
      <c r="AU1414" s="257" t="s">
        <v>161</v>
      </c>
      <c r="AV1414" s="14" t="s">
        <v>83</v>
      </c>
      <c r="AW1414" s="14" t="s">
        <v>30</v>
      </c>
      <c r="AX1414" s="14" t="s">
        <v>73</v>
      </c>
      <c r="AY1414" s="257" t="s">
        <v>160</v>
      </c>
    </row>
    <row r="1415" s="13" customFormat="1">
      <c r="A1415" s="13"/>
      <c r="B1415" s="237"/>
      <c r="C1415" s="238"/>
      <c r="D1415" s="232" t="s">
        <v>172</v>
      </c>
      <c r="E1415" s="239" t="s">
        <v>1</v>
      </c>
      <c r="F1415" s="240" t="s">
        <v>1494</v>
      </c>
      <c r="G1415" s="238"/>
      <c r="H1415" s="239" t="s">
        <v>1</v>
      </c>
      <c r="I1415" s="241"/>
      <c r="J1415" s="238"/>
      <c r="K1415" s="238"/>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172</v>
      </c>
      <c r="AU1415" s="246" t="s">
        <v>161</v>
      </c>
      <c r="AV1415" s="13" t="s">
        <v>81</v>
      </c>
      <c r="AW1415" s="13" t="s">
        <v>30</v>
      </c>
      <c r="AX1415" s="13" t="s">
        <v>73</v>
      </c>
      <c r="AY1415" s="246" t="s">
        <v>160</v>
      </c>
    </row>
    <row r="1416" s="14" customFormat="1">
      <c r="A1416" s="14"/>
      <c r="B1416" s="247"/>
      <c r="C1416" s="248"/>
      <c r="D1416" s="232" t="s">
        <v>172</v>
      </c>
      <c r="E1416" s="249" t="s">
        <v>1</v>
      </c>
      <c r="F1416" s="250" t="s">
        <v>1495</v>
      </c>
      <c r="G1416" s="248"/>
      <c r="H1416" s="251">
        <v>40.719999999999999</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172</v>
      </c>
      <c r="AU1416" s="257" t="s">
        <v>161</v>
      </c>
      <c r="AV1416" s="14" t="s">
        <v>83</v>
      </c>
      <c r="AW1416" s="14" t="s">
        <v>30</v>
      </c>
      <c r="AX1416" s="14" t="s">
        <v>73</v>
      </c>
      <c r="AY1416" s="257" t="s">
        <v>160</v>
      </c>
    </row>
    <row r="1417" s="13" customFormat="1">
      <c r="A1417" s="13"/>
      <c r="B1417" s="237"/>
      <c r="C1417" s="238"/>
      <c r="D1417" s="232" t="s">
        <v>172</v>
      </c>
      <c r="E1417" s="239" t="s">
        <v>1</v>
      </c>
      <c r="F1417" s="240" t="s">
        <v>1496</v>
      </c>
      <c r="G1417" s="238"/>
      <c r="H1417" s="239" t="s">
        <v>1</v>
      </c>
      <c r="I1417" s="241"/>
      <c r="J1417" s="238"/>
      <c r="K1417" s="238"/>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172</v>
      </c>
      <c r="AU1417" s="246" t="s">
        <v>161</v>
      </c>
      <c r="AV1417" s="13" t="s">
        <v>81</v>
      </c>
      <c r="AW1417" s="13" t="s">
        <v>30</v>
      </c>
      <c r="AX1417" s="13" t="s">
        <v>73</v>
      </c>
      <c r="AY1417" s="246" t="s">
        <v>160</v>
      </c>
    </row>
    <row r="1418" s="14" customFormat="1">
      <c r="A1418" s="14"/>
      <c r="B1418" s="247"/>
      <c r="C1418" s="248"/>
      <c r="D1418" s="232" t="s">
        <v>172</v>
      </c>
      <c r="E1418" s="249" t="s">
        <v>1</v>
      </c>
      <c r="F1418" s="250" t="s">
        <v>1497</v>
      </c>
      <c r="G1418" s="248"/>
      <c r="H1418" s="251">
        <v>78.069000000000003</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172</v>
      </c>
      <c r="AU1418" s="257" t="s">
        <v>161</v>
      </c>
      <c r="AV1418" s="14" t="s">
        <v>83</v>
      </c>
      <c r="AW1418" s="14" t="s">
        <v>30</v>
      </c>
      <c r="AX1418" s="14" t="s">
        <v>73</v>
      </c>
      <c r="AY1418" s="257" t="s">
        <v>160</v>
      </c>
    </row>
    <row r="1419" s="16" customFormat="1">
      <c r="A1419" s="16"/>
      <c r="B1419" s="269"/>
      <c r="C1419" s="270"/>
      <c r="D1419" s="232" t="s">
        <v>172</v>
      </c>
      <c r="E1419" s="271" t="s">
        <v>1</v>
      </c>
      <c r="F1419" s="272" t="s">
        <v>182</v>
      </c>
      <c r="G1419" s="270"/>
      <c r="H1419" s="273">
        <v>643.85500000000002</v>
      </c>
      <c r="I1419" s="274"/>
      <c r="J1419" s="270"/>
      <c r="K1419" s="270"/>
      <c r="L1419" s="275"/>
      <c r="M1419" s="276"/>
      <c r="N1419" s="277"/>
      <c r="O1419" s="277"/>
      <c r="P1419" s="277"/>
      <c r="Q1419" s="277"/>
      <c r="R1419" s="277"/>
      <c r="S1419" s="277"/>
      <c r="T1419" s="278"/>
      <c r="U1419" s="16"/>
      <c r="V1419" s="16"/>
      <c r="W1419" s="16"/>
      <c r="X1419" s="16"/>
      <c r="Y1419" s="16"/>
      <c r="Z1419" s="16"/>
      <c r="AA1419" s="16"/>
      <c r="AB1419" s="16"/>
      <c r="AC1419" s="16"/>
      <c r="AD1419" s="16"/>
      <c r="AE1419" s="16"/>
      <c r="AT1419" s="279" t="s">
        <v>172</v>
      </c>
      <c r="AU1419" s="279" t="s">
        <v>161</v>
      </c>
      <c r="AV1419" s="16" t="s">
        <v>168</v>
      </c>
      <c r="AW1419" s="16" t="s">
        <v>30</v>
      </c>
      <c r="AX1419" s="16" t="s">
        <v>81</v>
      </c>
      <c r="AY1419" s="279" t="s">
        <v>160</v>
      </c>
    </row>
    <row r="1420" s="14" customFormat="1">
      <c r="A1420" s="14"/>
      <c r="B1420" s="247"/>
      <c r="C1420" s="248"/>
      <c r="D1420" s="232" t="s">
        <v>172</v>
      </c>
      <c r="E1420" s="248"/>
      <c r="F1420" s="250" t="s">
        <v>1498</v>
      </c>
      <c r="G1420" s="248"/>
      <c r="H1420" s="251">
        <v>676.048</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172</v>
      </c>
      <c r="AU1420" s="257" t="s">
        <v>161</v>
      </c>
      <c r="AV1420" s="14" t="s">
        <v>83</v>
      </c>
      <c r="AW1420" s="14" t="s">
        <v>4</v>
      </c>
      <c r="AX1420" s="14" t="s">
        <v>81</v>
      </c>
      <c r="AY1420" s="257" t="s">
        <v>160</v>
      </c>
    </row>
    <row r="1421" s="12" customFormat="1" ht="20.88" customHeight="1">
      <c r="A1421" s="12"/>
      <c r="B1421" s="203"/>
      <c r="C1421" s="204"/>
      <c r="D1421" s="205" t="s">
        <v>72</v>
      </c>
      <c r="E1421" s="217" t="s">
        <v>1499</v>
      </c>
      <c r="F1421" s="217" t="s">
        <v>1500</v>
      </c>
      <c r="G1421" s="204"/>
      <c r="H1421" s="204"/>
      <c r="I1421" s="207"/>
      <c r="J1421" s="218">
        <f>BK1421</f>
        <v>0</v>
      </c>
      <c r="K1421" s="204"/>
      <c r="L1421" s="209"/>
      <c r="M1421" s="210"/>
      <c r="N1421" s="211"/>
      <c r="O1421" s="211"/>
      <c r="P1421" s="212">
        <f>SUM(P1422:P1469)</f>
        <v>0</v>
      </c>
      <c r="Q1421" s="211"/>
      <c r="R1421" s="212">
        <f>SUM(R1422:R1469)</f>
        <v>3.3921989166499995</v>
      </c>
      <c r="S1421" s="211"/>
      <c r="T1421" s="213">
        <f>SUM(T1422:T1469)</f>
        <v>0</v>
      </c>
      <c r="U1421" s="12"/>
      <c r="V1421" s="12"/>
      <c r="W1421" s="12"/>
      <c r="X1421" s="12"/>
      <c r="Y1421" s="12"/>
      <c r="Z1421" s="12"/>
      <c r="AA1421" s="12"/>
      <c r="AB1421" s="12"/>
      <c r="AC1421" s="12"/>
      <c r="AD1421" s="12"/>
      <c r="AE1421" s="12"/>
      <c r="AR1421" s="214" t="s">
        <v>83</v>
      </c>
      <c r="AT1421" s="215" t="s">
        <v>72</v>
      </c>
      <c r="AU1421" s="215" t="s">
        <v>83</v>
      </c>
      <c r="AY1421" s="214" t="s">
        <v>160</v>
      </c>
      <c r="BK1421" s="216">
        <f>SUM(BK1422:BK1469)</f>
        <v>0</v>
      </c>
    </row>
    <row r="1422" s="2" customFormat="1" ht="24.15" customHeight="1">
      <c r="A1422" s="39"/>
      <c r="B1422" s="40"/>
      <c r="C1422" s="219" t="s">
        <v>1501</v>
      </c>
      <c r="D1422" s="219" t="s">
        <v>163</v>
      </c>
      <c r="E1422" s="220" t="s">
        <v>1502</v>
      </c>
      <c r="F1422" s="221" t="s">
        <v>1503</v>
      </c>
      <c r="G1422" s="222" t="s">
        <v>1486</v>
      </c>
      <c r="H1422" s="223">
        <v>85.436000000000007</v>
      </c>
      <c r="I1422" s="224"/>
      <c r="J1422" s="225">
        <f>ROUND(I1422*H1422,2)</f>
        <v>0</v>
      </c>
      <c r="K1422" s="221" t="s">
        <v>167</v>
      </c>
      <c r="L1422" s="45"/>
      <c r="M1422" s="226" t="s">
        <v>1</v>
      </c>
      <c r="N1422" s="227" t="s">
        <v>38</v>
      </c>
      <c r="O1422" s="92"/>
      <c r="P1422" s="228">
        <f>O1422*H1422</f>
        <v>0</v>
      </c>
      <c r="Q1422" s="228">
        <v>4.93375E-05</v>
      </c>
      <c r="R1422" s="228">
        <f>Q1422*H1422</f>
        <v>0.0042151986500000007</v>
      </c>
      <c r="S1422" s="228">
        <v>0</v>
      </c>
      <c r="T1422" s="229">
        <f>S1422*H1422</f>
        <v>0</v>
      </c>
      <c r="U1422" s="39"/>
      <c r="V1422" s="39"/>
      <c r="W1422" s="39"/>
      <c r="X1422" s="39"/>
      <c r="Y1422" s="39"/>
      <c r="Z1422" s="39"/>
      <c r="AA1422" s="39"/>
      <c r="AB1422" s="39"/>
      <c r="AC1422" s="39"/>
      <c r="AD1422" s="39"/>
      <c r="AE1422" s="39"/>
      <c r="AR1422" s="230" t="s">
        <v>251</v>
      </c>
      <c r="AT1422" s="230" t="s">
        <v>163</v>
      </c>
      <c r="AU1422" s="230" t="s">
        <v>161</v>
      </c>
      <c r="AY1422" s="18" t="s">
        <v>160</v>
      </c>
      <c r="BE1422" s="231">
        <f>IF(N1422="základní",J1422,0)</f>
        <v>0</v>
      </c>
      <c r="BF1422" s="231">
        <f>IF(N1422="snížená",J1422,0)</f>
        <v>0</v>
      </c>
      <c r="BG1422" s="231">
        <f>IF(N1422="zákl. přenesená",J1422,0)</f>
        <v>0</v>
      </c>
      <c r="BH1422" s="231">
        <f>IF(N1422="sníž. přenesená",J1422,0)</f>
        <v>0</v>
      </c>
      <c r="BI1422" s="231">
        <f>IF(N1422="nulová",J1422,0)</f>
        <v>0</v>
      </c>
      <c r="BJ1422" s="18" t="s">
        <v>81</v>
      </c>
      <c r="BK1422" s="231">
        <f>ROUND(I1422*H1422,2)</f>
        <v>0</v>
      </c>
      <c r="BL1422" s="18" t="s">
        <v>251</v>
      </c>
      <c r="BM1422" s="230" t="s">
        <v>1504</v>
      </c>
    </row>
    <row r="1423" s="2" customFormat="1">
      <c r="A1423" s="39"/>
      <c r="B1423" s="40"/>
      <c r="C1423" s="41"/>
      <c r="D1423" s="232" t="s">
        <v>170</v>
      </c>
      <c r="E1423" s="41"/>
      <c r="F1423" s="233" t="s">
        <v>1505</v>
      </c>
      <c r="G1423" s="41"/>
      <c r="H1423" s="41"/>
      <c r="I1423" s="234"/>
      <c r="J1423" s="41"/>
      <c r="K1423" s="41"/>
      <c r="L1423" s="45"/>
      <c r="M1423" s="235"/>
      <c r="N1423" s="236"/>
      <c r="O1423" s="92"/>
      <c r="P1423" s="92"/>
      <c r="Q1423" s="92"/>
      <c r="R1423" s="92"/>
      <c r="S1423" s="92"/>
      <c r="T1423" s="93"/>
      <c r="U1423" s="39"/>
      <c r="V1423" s="39"/>
      <c r="W1423" s="39"/>
      <c r="X1423" s="39"/>
      <c r="Y1423" s="39"/>
      <c r="Z1423" s="39"/>
      <c r="AA1423" s="39"/>
      <c r="AB1423" s="39"/>
      <c r="AC1423" s="39"/>
      <c r="AD1423" s="39"/>
      <c r="AE1423" s="39"/>
      <c r="AT1423" s="18" t="s">
        <v>170</v>
      </c>
      <c r="AU1423" s="18" t="s">
        <v>161</v>
      </c>
    </row>
    <row r="1424" s="13" customFormat="1">
      <c r="A1424" s="13"/>
      <c r="B1424" s="237"/>
      <c r="C1424" s="238"/>
      <c r="D1424" s="232" t="s">
        <v>172</v>
      </c>
      <c r="E1424" s="239" t="s">
        <v>1</v>
      </c>
      <c r="F1424" s="240" t="s">
        <v>1506</v>
      </c>
      <c r="G1424" s="238"/>
      <c r="H1424" s="239" t="s">
        <v>1</v>
      </c>
      <c r="I1424" s="241"/>
      <c r="J1424" s="238"/>
      <c r="K1424" s="238"/>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172</v>
      </c>
      <c r="AU1424" s="246" t="s">
        <v>161</v>
      </c>
      <c r="AV1424" s="13" t="s">
        <v>81</v>
      </c>
      <c r="AW1424" s="13" t="s">
        <v>30</v>
      </c>
      <c r="AX1424" s="13" t="s">
        <v>73</v>
      </c>
      <c r="AY1424" s="246" t="s">
        <v>160</v>
      </c>
    </row>
    <row r="1425" s="13" customFormat="1">
      <c r="A1425" s="13"/>
      <c r="B1425" s="237"/>
      <c r="C1425" s="238"/>
      <c r="D1425" s="232" t="s">
        <v>172</v>
      </c>
      <c r="E1425" s="239" t="s">
        <v>1</v>
      </c>
      <c r="F1425" s="240" t="s">
        <v>1507</v>
      </c>
      <c r="G1425" s="238"/>
      <c r="H1425" s="239" t="s">
        <v>1</v>
      </c>
      <c r="I1425" s="241"/>
      <c r="J1425" s="238"/>
      <c r="K1425" s="238"/>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172</v>
      </c>
      <c r="AU1425" s="246" t="s">
        <v>161</v>
      </c>
      <c r="AV1425" s="13" t="s">
        <v>81</v>
      </c>
      <c r="AW1425" s="13" t="s">
        <v>30</v>
      </c>
      <c r="AX1425" s="13" t="s">
        <v>73</v>
      </c>
      <c r="AY1425" s="246" t="s">
        <v>160</v>
      </c>
    </row>
    <row r="1426" s="14" customFormat="1">
      <c r="A1426" s="14"/>
      <c r="B1426" s="247"/>
      <c r="C1426" s="248"/>
      <c r="D1426" s="232" t="s">
        <v>172</v>
      </c>
      <c r="E1426" s="249" t="s">
        <v>1</v>
      </c>
      <c r="F1426" s="250" t="s">
        <v>1508</v>
      </c>
      <c r="G1426" s="248"/>
      <c r="H1426" s="251">
        <v>85.436000000000007</v>
      </c>
      <c r="I1426" s="252"/>
      <c r="J1426" s="248"/>
      <c r="K1426" s="248"/>
      <c r="L1426" s="253"/>
      <c r="M1426" s="254"/>
      <c r="N1426" s="255"/>
      <c r="O1426" s="255"/>
      <c r="P1426" s="255"/>
      <c r="Q1426" s="255"/>
      <c r="R1426" s="255"/>
      <c r="S1426" s="255"/>
      <c r="T1426" s="256"/>
      <c r="U1426" s="14"/>
      <c r="V1426" s="14"/>
      <c r="W1426" s="14"/>
      <c r="X1426" s="14"/>
      <c r="Y1426" s="14"/>
      <c r="Z1426" s="14"/>
      <c r="AA1426" s="14"/>
      <c r="AB1426" s="14"/>
      <c r="AC1426" s="14"/>
      <c r="AD1426" s="14"/>
      <c r="AE1426" s="14"/>
      <c r="AT1426" s="257" t="s">
        <v>172</v>
      </c>
      <c r="AU1426" s="257" t="s">
        <v>161</v>
      </c>
      <c r="AV1426" s="14" t="s">
        <v>83</v>
      </c>
      <c r="AW1426" s="14" t="s">
        <v>30</v>
      </c>
      <c r="AX1426" s="14" t="s">
        <v>81</v>
      </c>
      <c r="AY1426" s="257" t="s">
        <v>160</v>
      </c>
    </row>
    <row r="1427" s="2" customFormat="1" ht="24.15" customHeight="1">
      <c r="A1427" s="39"/>
      <c r="B1427" s="40"/>
      <c r="C1427" s="281" t="s">
        <v>1509</v>
      </c>
      <c r="D1427" s="281" t="s">
        <v>832</v>
      </c>
      <c r="E1427" s="282" t="s">
        <v>1510</v>
      </c>
      <c r="F1427" s="283" t="s">
        <v>1511</v>
      </c>
      <c r="G1427" s="284" t="s">
        <v>227</v>
      </c>
      <c r="H1427" s="285">
        <v>0.094</v>
      </c>
      <c r="I1427" s="286"/>
      <c r="J1427" s="287">
        <f>ROUND(I1427*H1427,2)</f>
        <v>0</v>
      </c>
      <c r="K1427" s="283" t="s">
        <v>835</v>
      </c>
      <c r="L1427" s="288"/>
      <c r="M1427" s="289" t="s">
        <v>1</v>
      </c>
      <c r="N1427" s="290" t="s">
        <v>38</v>
      </c>
      <c r="O1427" s="92"/>
      <c r="P1427" s="228">
        <f>O1427*H1427</f>
        <v>0</v>
      </c>
      <c r="Q1427" s="228">
        <v>1</v>
      </c>
      <c r="R1427" s="228">
        <f>Q1427*H1427</f>
        <v>0.094</v>
      </c>
      <c r="S1427" s="228">
        <v>0</v>
      </c>
      <c r="T1427" s="229">
        <f>S1427*H1427</f>
        <v>0</v>
      </c>
      <c r="U1427" s="39"/>
      <c r="V1427" s="39"/>
      <c r="W1427" s="39"/>
      <c r="X1427" s="39"/>
      <c r="Y1427" s="39"/>
      <c r="Z1427" s="39"/>
      <c r="AA1427" s="39"/>
      <c r="AB1427" s="39"/>
      <c r="AC1427" s="39"/>
      <c r="AD1427" s="39"/>
      <c r="AE1427" s="39"/>
      <c r="AR1427" s="230" t="s">
        <v>399</v>
      </c>
      <c r="AT1427" s="230" t="s">
        <v>832</v>
      </c>
      <c r="AU1427" s="230" t="s">
        <v>161</v>
      </c>
      <c r="AY1427" s="18" t="s">
        <v>160</v>
      </c>
      <c r="BE1427" s="231">
        <f>IF(N1427="základní",J1427,0)</f>
        <v>0</v>
      </c>
      <c r="BF1427" s="231">
        <f>IF(N1427="snížená",J1427,0)</f>
        <v>0</v>
      </c>
      <c r="BG1427" s="231">
        <f>IF(N1427="zákl. přenesená",J1427,0)</f>
        <v>0</v>
      </c>
      <c r="BH1427" s="231">
        <f>IF(N1427="sníž. přenesená",J1427,0)</f>
        <v>0</v>
      </c>
      <c r="BI1427" s="231">
        <f>IF(N1427="nulová",J1427,0)</f>
        <v>0</v>
      </c>
      <c r="BJ1427" s="18" t="s">
        <v>81</v>
      </c>
      <c r="BK1427" s="231">
        <f>ROUND(I1427*H1427,2)</f>
        <v>0</v>
      </c>
      <c r="BL1427" s="18" t="s">
        <v>251</v>
      </c>
      <c r="BM1427" s="230" t="s">
        <v>1512</v>
      </c>
    </row>
    <row r="1428" s="2" customFormat="1">
      <c r="A1428" s="39"/>
      <c r="B1428" s="40"/>
      <c r="C1428" s="41"/>
      <c r="D1428" s="232" t="s">
        <v>170</v>
      </c>
      <c r="E1428" s="41"/>
      <c r="F1428" s="233" t="s">
        <v>1511</v>
      </c>
      <c r="G1428" s="41"/>
      <c r="H1428" s="41"/>
      <c r="I1428" s="234"/>
      <c r="J1428" s="41"/>
      <c r="K1428" s="41"/>
      <c r="L1428" s="45"/>
      <c r="M1428" s="235"/>
      <c r="N1428" s="236"/>
      <c r="O1428" s="92"/>
      <c r="P1428" s="92"/>
      <c r="Q1428" s="92"/>
      <c r="R1428" s="92"/>
      <c r="S1428" s="92"/>
      <c r="T1428" s="93"/>
      <c r="U1428" s="39"/>
      <c r="V1428" s="39"/>
      <c r="W1428" s="39"/>
      <c r="X1428" s="39"/>
      <c r="Y1428" s="39"/>
      <c r="Z1428" s="39"/>
      <c r="AA1428" s="39"/>
      <c r="AB1428" s="39"/>
      <c r="AC1428" s="39"/>
      <c r="AD1428" s="39"/>
      <c r="AE1428" s="39"/>
      <c r="AT1428" s="18" t="s">
        <v>170</v>
      </c>
      <c r="AU1428" s="18" t="s">
        <v>161</v>
      </c>
    </row>
    <row r="1429" s="2" customFormat="1">
      <c r="A1429" s="39"/>
      <c r="B1429" s="40"/>
      <c r="C1429" s="41"/>
      <c r="D1429" s="232" t="s">
        <v>292</v>
      </c>
      <c r="E1429" s="41"/>
      <c r="F1429" s="280" t="s">
        <v>1513</v>
      </c>
      <c r="G1429" s="41"/>
      <c r="H1429" s="41"/>
      <c r="I1429" s="234"/>
      <c r="J1429" s="41"/>
      <c r="K1429" s="41"/>
      <c r="L1429" s="45"/>
      <c r="M1429" s="235"/>
      <c r="N1429" s="236"/>
      <c r="O1429" s="92"/>
      <c r="P1429" s="92"/>
      <c r="Q1429" s="92"/>
      <c r="R1429" s="92"/>
      <c r="S1429" s="92"/>
      <c r="T1429" s="93"/>
      <c r="U1429" s="39"/>
      <c r="V1429" s="39"/>
      <c r="W1429" s="39"/>
      <c r="X1429" s="39"/>
      <c r="Y1429" s="39"/>
      <c r="Z1429" s="39"/>
      <c r="AA1429" s="39"/>
      <c r="AB1429" s="39"/>
      <c r="AC1429" s="39"/>
      <c r="AD1429" s="39"/>
      <c r="AE1429" s="39"/>
      <c r="AT1429" s="18" t="s">
        <v>292</v>
      </c>
      <c r="AU1429" s="18" t="s">
        <v>161</v>
      </c>
    </row>
    <row r="1430" s="13" customFormat="1">
      <c r="A1430" s="13"/>
      <c r="B1430" s="237"/>
      <c r="C1430" s="238"/>
      <c r="D1430" s="232" t="s">
        <v>172</v>
      </c>
      <c r="E1430" s="239" t="s">
        <v>1</v>
      </c>
      <c r="F1430" s="240" t="s">
        <v>1506</v>
      </c>
      <c r="G1430" s="238"/>
      <c r="H1430" s="239" t="s">
        <v>1</v>
      </c>
      <c r="I1430" s="241"/>
      <c r="J1430" s="238"/>
      <c r="K1430" s="238"/>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172</v>
      </c>
      <c r="AU1430" s="246" t="s">
        <v>161</v>
      </c>
      <c r="AV1430" s="13" t="s">
        <v>81</v>
      </c>
      <c r="AW1430" s="13" t="s">
        <v>30</v>
      </c>
      <c r="AX1430" s="13" t="s">
        <v>73</v>
      </c>
      <c r="AY1430" s="246" t="s">
        <v>160</v>
      </c>
    </row>
    <row r="1431" s="13" customFormat="1">
      <c r="A1431" s="13"/>
      <c r="B1431" s="237"/>
      <c r="C1431" s="238"/>
      <c r="D1431" s="232" t="s">
        <v>172</v>
      </c>
      <c r="E1431" s="239" t="s">
        <v>1</v>
      </c>
      <c r="F1431" s="240" t="s">
        <v>1507</v>
      </c>
      <c r="G1431" s="238"/>
      <c r="H1431" s="239" t="s">
        <v>1</v>
      </c>
      <c r="I1431" s="241"/>
      <c r="J1431" s="238"/>
      <c r="K1431" s="238"/>
      <c r="L1431" s="242"/>
      <c r="M1431" s="243"/>
      <c r="N1431" s="244"/>
      <c r="O1431" s="244"/>
      <c r="P1431" s="244"/>
      <c r="Q1431" s="244"/>
      <c r="R1431" s="244"/>
      <c r="S1431" s="244"/>
      <c r="T1431" s="245"/>
      <c r="U1431" s="13"/>
      <c r="V1431" s="13"/>
      <c r="W1431" s="13"/>
      <c r="X1431" s="13"/>
      <c r="Y1431" s="13"/>
      <c r="Z1431" s="13"/>
      <c r="AA1431" s="13"/>
      <c r="AB1431" s="13"/>
      <c r="AC1431" s="13"/>
      <c r="AD1431" s="13"/>
      <c r="AE1431" s="13"/>
      <c r="AT1431" s="246" t="s">
        <v>172</v>
      </c>
      <c r="AU1431" s="246" t="s">
        <v>161</v>
      </c>
      <c r="AV1431" s="13" t="s">
        <v>81</v>
      </c>
      <c r="AW1431" s="13" t="s">
        <v>30</v>
      </c>
      <c r="AX1431" s="13" t="s">
        <v>73</v>
      </c>
      <c r="AY1431" s="246" t="s">
        <v>160</v>
      </c>
    </row>
    <row r="1432" s="14" customFormat="1">
      <c r="A1432" s="14"/>
      <c r="B1432" s="247"/>
      <c r="C1432" s="248"/>
      <c r="D1432" s="232" t="s">
        <v>172</v>
      </c>
      <c r="E1432" s="249" t="s">
        <v>1</v>
      </c>
      <c r="F1432" s="250" t="s">
        <v>1514</v>
      </c>
      <c r="G1432" s="248"/>
      <c r="H1432" s="251">
        <v>0.085000000000000006</v>
      </c>
      <c r="I1432" s="252"/>
      <c r="J1432" s="248"/>
      <c r="K1432" s="248"/>
      <c r="L1432" s="253"/>
      <c r="M1432" s="254"/>
      <c r="N1432" s="255"/>
      <c r="O1432" s="255"/>
      <c r="P1432" s="255"/>
      <c r="Q1432" s="255"/>
      <c r="R1432" s="255"/>
      <c r="S1432" s="255"/>
      <c r="T1432" s="256"/>
      <c r="U1432" s="14"/>
      <c r="V1432" s="14"/>
      <c r="W1432" s="14"/>
      <c r="X1432" s="14"/>
      <c r="Y1432" s="14"/>
      <c r="Z1432" s="14"/>
      <c r="AA1432" s="14"/>
      <c r="AB1432" s="14"/>
      <c r="AC1432" s="14"/>
      <c r="AD1432" s="14"/>
      <c r="AE1432" s="14"/>
      <c r="AT1432" s="257" t="s">
        <v>172</v>
      </c>
      <c r="AU1432" s="257" t="s">
        <v>161</v>
      </c>
      <c r="AV1432" s="14" t="s">
        <v>83</v>
      </c>
      <c r="AW1432" s="14" t="s">
        <v>30</v>
      </c>
      <c r="AX1432" s="14" t="s">
        <v>81</v>
      </c>
      <c r="AY1432" s="257" t="s">
        <v>160</v>
      </c>
    </row>
    <row r="1433" s="14" customFormat="1">
      <c r="A1433" s="14"/>
      <c r="B1433" s="247"/>
      <c r="C1433" s="248"/>
      <c r="D1433" s="232" t="s">
        <v>172</v>
      </c>
      <c r="E1433" s="248"/>
      <c r="F1433" s="250" t="s">
        <v>1515</v>
      </c>
      <c r="G1433" s="248"/>
      <c r="H1433" s="251">
        <v>0.094</v>
      </c>
      <c r="I1433" s="252"/>
      <c r="J1433" s="248"/>
      <c r="K1433" s="248"/>
      <c r="L1433" s="253"/>
      <c r="M1433" s="254"/>
      <c r="N1433" s="255"/>
      <c r="O1433" s="255"/>
      <c r="P1433" s="255"/>
      <c r="Q1433" s="255"/>
      <c r="R1433" s="255"/>
      <c r="S1433" s="255"/>
      <c r="T1433" s="256"/>
      <c r="U1433" s="14"/>
      <c r="V1433" s="14"/>
      <c r="W1433" s="14"/>
      <c r="X1433" s="14"/>
      <c r="Y1433" s="14"/>
      <c r="Z1433" s="14"/>
      <c r="AA1433" s="14"/>
      <c r="AB1433" s="14"/>
      <c r="AC1433" s="14"/>
      <c r="AD1433" s="14"/>
      <c r="AE1433" s="14"/>
      <c r="AT1433" s="257" t="s">
        <v>172</v>
      </c>
      <c r="AU1433" s="257" t="s">
        <v>161</v>
      </c>
      <c r="AV1433" s="14" t="s">
        <v>83</v>
      </c>
      <c r="AW1433" s="14" t="s">
        <v>4</v>
      </c>
      <c r="AX1433" s="14" t="s">
        <v>81</v>
      </c>
      <c r="AY1433" s="257" t="s">
        <v>160</v>
      </c>
    </row>
    <row r="1434" s="2" customFormat="1" ht="24.15" customHeight="1">
      <c r="A1434" s="39"/>
      <c r="B1434" s="40"/>
      <c r="C1434" s="219" t="s">
        <v>1516</v>
      </c>
      <c r="D1434" s="219" t="s">
        <v>163</v>
      </c>
      <c r="E1434" s="220" t="s">
        <v>1517</v>
      </c>
      <c r="F1434" s="221" t="s">
        <v>1518</v>
      </c>
      <c r="G1434" s="222" t="s">
        <v>1486</v>
      </c>
      <c r="H1434" s="223">
        <v>2871.9940000000001</v>
      </c>
      <c r="I1434" s="224"/>
      <c r="J1434" s="225">
        <f>ROUND(I1434*H1434,2)</f>
        <v>0</v>
      </c>
      <c r="K1434" s="221" t="s">
        <v>167</v>
      </c>
      <c r="L1434" s="45"/>
      <c r="M1434" s="226" t="s">
        <v>1</v>
      </c>
      <c r="N1434" s="227" t="s">
        <v>38</v>
      </c>
      <c r="O1434" s="92"/>
      <c r="P1434" s="228">
        <f>O1434*H1434</f>
        <v>0</v>
      </c>
      <c r="Q1434" s="228">
        <v>4.6999999999999997E-05</v>
      </c>
      <c r="R1434" s="228">
        <f>Q1434*H1434</f>
        <v>0.134983718</v>
      </c>
      <c r="S1434" s="228">
        <v>0</v>
      </c>
      <c r="T1434" s="229">
        <f>S1434*H1434</f>
        <v>0</v>
      </c>
      <c r="U1434" s="39"/>
      <c r="V1434" s="39"/>
      <c r="W1434" s="39"/>
      <c r="X1434" s="39"/>
      <c r="Y1434" s="39"/>
      <c r="Z1434" s="39"/>
      <c r="AA1434" s="39"/>
      <c r="AB1434" s="39"/>
      <c r="AC1434" s="39"/>
      <c r="AD1434" s="39"/>
      <c r="AE1434" s="39"/>
      <c r="AR1434" s="230" t="s">
        <v>251</v>
      </c>
      <c r="AT1434" s="230" t="s">
        <v>163</v>
      </c>
      <c r="AU1434" s="230" t="s">
        <v>161</v>
      </c>
      <c r="AY1434" s="18" t="s">
        <v>160</v>
      </c>
      <c r="BE1434" s="231">
        <f>IF(N1434="základní",J1434,0)</f>
        <v>0</v>
      </c>
      <c r="BF1434" s="231">
        <f>IF(N1434="snížená",J1434,0)</f>
        <v>0</v>
      </c>
      <c r="BG1434" s="231">
        <f>IF(N1434="zákl. přenesená",J1434,0)</f>
        <v>0</v>
      </c>
      <c r="BH1434" s="231">
        <f>IF(N1434="sníž. přenesená",J1434,0)</f>
        <v>0</v>
      </c>
      <c r="BI1434" s="231">
        <f>IF(N1434="nulová",J1434,0)</f>
        <v>0</v>
      </c>
      <c r="BJ1434" s="18" t="s">
        <v>81</v>
      </c>
      <c r="BK1434" s="231">
        <f>ROUND(I1434*H1434,2)</f>
        <v>0</v>
      </c>
      <c r="BL1434" s="18" t="s">
        <v>251</v>
      </c>
      <c r="BM1434" s="230" t="s">
        <v>1519</v>
      </c>
    </row>
    <row r="1435" s="2" customFormat="1">
      <c r="A1435" s="39"/>
      <c r="B1435" s="40"/>
      <c r="C1435" s="41"/>
      <c r="D1435" s="232" t="s">
        <v>170</v>
      </c>
      <c r="E1435" s="41"/>
      <c r="F1435" s="233" t="s">
        <v>1520</v>
      </c>
      <c r="G1435" s="41"/>
      <c r="H1435" s="41"/>
      <c r="I1435" s="234"/>
      <c r="J1435" s="41"/>
      <c r="K1435" s="41"/>
      <c r="L1435" s="45"/>
      <c r="M1435" s="235"/>
      <c r="N1435" s="236"/>
      <c r="O1435" s="92"/>
      <c r="P1435" s="92"/>
      <c r="Q1435" s="92"/>
      <c r="R1435" s="92"/>
      <c r="S1435" s="92"/>
      <c r="T1435" s="93"/>
      <c r="U1435" s="39"/>
      <c r="V1435" s="39"/>
      <c r="W1435" s="39"/>
      <c r="X1435" s="39"/>
      <c r="Y1435" s="39"/>
      <c r="Z1435" s="39"/>
      <c r="AA1435" s="39"/>
      <c r="AB1435" s="39"/>
      <c r="AC1435" s="39"/>
      <c r="AD1435" s="39"/>
      <c r="AE1435" s="39"/>
      <c r="AT1435" s="18" t="s">
        <v>170</v>
      </c>
      <c r="AU1435" s="18" t="s">
        <v>161</v>
      </c>
    </row>
    <row r="1436" s="13" customFormat="1">
      <c r="A1436" s="13"/>
      <c r="B1436" s="237"/>
      <c r="C1436" s="238"/>
      <c r="D1436" s="232" t="s">
        <v>172</v>
      </c>
      <c r="E1436" s="239" t="s">
        <v>1</v>
      </c>
      <c r="F1436" s="240" t="s">
        <v>1506</v>
      </c>
      <c r="G1436" s="238"/>
      <c r="H1436" s="239" t="s">
        <v>1</v>
      </c>
      <c r="I1436" s="241"/>
      <c r="J1436" s="238"/>
      <c r="K1436" s="238"/>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172</v>
      </c>
      <c r="AU1436" s="246" t="s">
        <v>161</v>
      </c>
      <c r="AV1436" s="13" t="s">
        <v>81</v>
      </c>
      <c r="AW1436" s="13" t="s">
        <v>30</v>
      </c>
      <c r="AX1436" s="13" t="s">
        <v>73</v>
      </c>
      <c r="AY1436" s="246" t="s">
        <v>160</v>
      </c>
    </row>
    <row r="1437" s="13" customFormat="1">
      <c r="A1437" s="13"/>
      <c r="B1437" s="237"/>
      <c r="C1437" s="238"/>
      <c r="D1437" s="232" t="s">
        <v>172</v>
      </c>
      <c r="E1437" s="239" t="s">
        <v>1</v>
      </c>
      <c r="F1437" s="240" t="s">
        <v>1521</v>
      </c>
      <c r="G1437" s="238"/>
      <c r="H1437" s="239" t="s">
        <v>1</v>
      </c>
      <c r="I1437" s="241"/>
      <c r="J1437" s="238"/>
      <c r="K1437" s="238"/>
      <c r="L1437" s="242"/>
      <c r="M1437" s="243"/>
      <c r="N1437" s="244"/>
      <c r="O1437" s="244"/>
      <c r="P1437" s="244"/>
      <c r="Q1437" s="244"/>
      <c r="R1437" s="244"/>
      <c r="S1437" s="244"/>
      <c r="T1437" s="245"/>
      <c r="U1437" s="13"/>
      <c r="V1437" s="13"/>
      <c r="W1437" s="13"/>
      <c r="X1437" s="13"/>
      <c r="Y1437" s="13"/>
      <c r="Z1437" s="13"/>
      <c r="AA1437" s="13"/>
      <c r="AB1437" s="13"/>
      <c r="AC1437" s="13"/>
      <c r="AD1437" s="13"/>
      <c r="AE1437" s="13"/>
      <c r="AT1437" s="246" t="s">
        <v>172</v>
      </c>
      <c r="AU1437" s="246" t="s">
        <v>161</v>
      </c>
      <c r="AV1437" s="13" t="s">
        <v>81</v>
      </c>
      <c r="AW1437" s="13" t="s">
        <v>30</v>
      </c>
      <c r="AX1437" s="13" t="s">
        <v>73</v>
      </c>
      <c r="AY1437" s="246" t="s">
        <v>160</v>
      </c>
    </row>
    <row r="1438" s="14" customFormat="1">
      <c r="A1438" s="14"/>
      <c r="B1438" s="247"/>
      <c r="C1438" s="248"/>
      <c r="D1438" s="232" t="s">
        <v>172</v>
      </c>
      <c r="E1438" s="249" t="s">
        <v>1</v>
      </c>
      <c r="F1438" s="250" t="s">
        <v>1522</v>
      </c>
      <c r="G1438" s="248"/>
      <c r="H1438" s="251">
        <v>846.24599999999998</v>
      </c>
      <c r="I1438" s="252"/>
      <c r="J1438" s="248"/>
      <c r="K1438" s="248"/>
      <c r="L1438" s="253"/>
      <c r="M1438" s="254"/>
      <c r="N1438" s="255"/>
      <c r="O1438" s="255"/>
      <c r="P1438" s="255"/>
      <c r="Q1438" s="255"/>
      <c r="R1438" s="255"/>
      <c r="S1438" s="255"/>
      <c r="T1438" s="256"/>
      <c r="U1438" s="14"/>
      <c r="V1438" s="14"/>
      <c r="W1438" s="14"/>
      <c r="X1438" s="14"/>
      <c r="Y1438" s="14"/>
      <c r="Z1438" s="14"/>
      <c r="AA1438" s="14"/>
      <c r="AB1438" s="14"/>
      <c r="AC1438" s="14"/>
      <c r="AD1438" s="14"/>
      <c r="AE1438" s="14"/>
      <c r="AT1438" s="257" t="s">
        <v>172</v>
      </c>
      <c r="AU1438" s="257" t="s">
        <v>161</v>
      </c>
      <c r="AV1438" s="14" t="s">
        <v>83</v>
      </c>
      <c r="AW1438" s="14" t="s">
        <v>30</v>
      </c>
      <c r="AX1438" s="14" t="s">
        <v>73</v>
      </c>
      <c r="AY1438" s="257" t="s">
        <v>160</v>
      </c>
    </row>
    <row r="1439" s="13" customFormat="1">
      <c r="A1439" s="13"/>
      <c r="B1439" s="237"/>
      <c r="C1439" s="238"/>
      <c r="D1439" s="232" t="s">
        <v>172</v>
      </c>
      <c r="E1439" s="239" t="s">
        <v>1</v>
      </c>
      <c r="F1439" s="240" t="s">
        <v>1523</v>
      </c>
      <c r="G1439" s="238"/>
      <c r="H1439" s="239" t="s">
        <v>1</v>
      </c>
      <c r="I1439" s="241"/>
      <c r="J1439" s="238"/>
      <c r="K1439" s="238"/>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172</v>
      </c>
      <c r="AU1439" s="246" t="s">
        <v>161</v>
      </c>
      <c r="AV1439" s="13" t="s">
        <v>81</v>
      </c>
      <c r="AW1439" s="13" t="s">
        <v>30</v>
      </c>
      <c r="AX1439" s="13" t="s">
        <v>73</v>
      </c>
      <c r="AY1439" s="246" t="s">
        <v>160</v>
      </c>
    </row>
    <row r="1440" s="14" customFormat="1">
      <c r="A1440" s="14"/>
      <c r="B1440" s="247"/>
      <c r="C1440" s="248"/>
      <c r="D1440" s="232" t="s">
        <v>172</v>
      </c>
      <c r="E1440" s="249" t="s">
        <v>1</v>
      </c>
      <c r="F1440" s="250" t="s">
        <v>1524</v>
      </c>
      <c r="G1440" s="248"/>
      <c r="H1440" s="251">
        <v>1352.9949999999999</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172</v>
      </c>
      <c r="AU1440" s="257" t="s">
        <v>161</v>
      </c>
      <c r="AV1440" s="14" t="s">
        <v>83</v>
      </c>
      <c r="AW1440" s="14" t="s">
        <v>30</v>
      </c>
      <c r="AX1440" s="14" t="s">
        <v>73</v>
      </c>
      <c r="AY1440" s="257" t="s">
        <v>160</v>
      </c>
    </row>
    <row r="1441" s="13" customFormat="1">
      <c r="A1441" s="13"/>
      <c r="B1441" s="237"/>
      <c r="C1441" s="238"/>
      <c r="D1441" s="232" t="s">
        <v>172</v>
      </c>
      <c r="E1441" s="239" t="s">
        <v>1</v>
      </c>
      <c r="F1441" s="240" t="s">
        <v>1525</v>
      </c>
      <c r="G1441" s="238"/>
      <c r="H1441" s="239" t="s">
        <v>1</v>
      </c>
      <c r="I1441" s="241"/>
      <c r="J1441" s="238"/>
      <c r="K1441" s="238"/>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172</v>
      </c>
      <c r="AU1441" s="246" t="s">
        <v>161</v>
      </c>
      <c r="AV1441" s="13" t="s">
        <v>81</v>
      </c>
      <c r="AW1441" s="13" t="s">
        <v>30</v>
      </c>
      <c r="AX1441" s="13" t="s">
        <v>73</v>
      </c>
      <c r="AY1441" s="246" t="s">
        <v>160</v>
      </c>
    </row>
    <row r="1442" s="14" customFormat="1">
      <c r="A1442" s="14"/>
      <c r="B1442" s="247"/>
      <c r="C1442" s="248"/>
      <c r="D1442" s="232" t="s">
        <v>172</v>
      </c>
      <c r="E1442" s="249" t="s">
        <v>1</v>
      </c>
      <c r="F1442" s="250" t="s">
        <v>1526</v>
      </c>
      <c r="G1442" s="248"/>
      <c r="H1442" s="251">
        <v>672.75300000000004</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172</v>
      </c>
      <c r="AU1442" s="257" t="s">
        <v>161</v>
      </c>
      <c r="AV1442" s="14" t="s">
        <v>83</v>
      </c>
      <c r="AW1442" s="14" t="s">
        <v>30</v>
      </c>
      <c r="AX1442" s="14" t="s">
        <v>73</v>
      </c>
      <c r="AY1442" s="257" t="s">
        <v>160</v>
      </c>
    </row>
    <row r="1443" s="16" customFormat="1">
      <c r="A1443" s="16"/>
      <c r="B1443" s="269"/>
      <c r="C1443" s="270"/>
      <c r="D1443" s="232" t="s">
        <v>172</v>
      </c>
      <c r="E1443" s="271" t="s">
        <v>1</v>
      </c>
      <c r="F1443" s="272" t="s">
        <v>182</v>
      </c>
      <c r="G1443" s="270"/>
      <c r="H1443" s="273">
        <v>2871.9940000000001</v>
      </c>
      <c r="I1443" s="274"/>
      <c r="J1443" s="270"/>
      <c r="K1443" s="270"/>
      <c r="L1443" s="275"/>
      <c r="M1443" s="276"/>
      <c r="N1443" s="277"/>
      <c r="O1443" s="277"/>
      <c r="P1443" s="277"/>
      <c r="Q1443" s="277"/>
      <c r="R1443" s="277"/>
      <c r="S1443" s="277"/>
      <c r="T1443" s="278"/>
      <c r="U1443" s="16"/>
      <c r="V1443" s="16"/>
      <c r="W1443" s="16"/>
      <c r="X1443" s="16"/>
      <c r="Y1443" s="16"/>
      <c r="Z1443" s="16"/>
      <c r="AA1443" s="16"/>
      <c r="AB1443" s="16"/>
      <c r="AC1443" s="16"/>
      <c r="AD1443" s="16"/>
      <c r="AE1443" s="16"/>
      <c r="AT1443" s="279" t="s">
        <v>172</v>
      </c>
      <c r="AU1443" s="279" t="s">
        <v>161</v>
      </c>
      <c r="AV1443" s="16" t="s">
        <v>168</v>
      </c>
      <c r="AW1443" s="16" t="s">
        <v>30</v>
      </c>
      <c r="AX1443" s="16" t="s">
        <v>81</v>
      </c>
      <c r="AY1443" s="279" t="s">
        <v>160</v>
      </c>
    </row>
    <row r="1444" s="2" customFormat="1" ht="21.75" customHeight="1">
      <c r="A1444" s="39"/>
      <c r="B1444" s="40"/>
      <c r="C1444" s="281" t="s">
        <v>1527</v>
      </c>
      <c r="D1444" s="281" t="s">
        <v>832</v>
      </c>
      <c r="E1444" s="282" t="s">
        <v>1528</v>
      </c>
      <c r="F1444" s="283" t="s">
        <v>1529</v>
      </c>
      <c r="G1444" s="284" t="s">
        <v>227</v>
      </c>
      <c r="H1444" s="285">
        <v>3.1589999999999998</v>
      </c>
      <c r="I1444" s="286"/>
      <c r="J1444" s="287">
        <f>ROUND(I1444*H1444,2)</f>
        <v>0</v>
      </c>
      <c r="K1444" s="283" t="s">
        <v>835</v>
      </c>
      <c r="L1444" s="288"/>
      <c r="M1444" s="289" t="s">
        <v>1</v>
      </c>
      <c r="N1444" s="290" t="s">
        <v>38</v>
      </c>
      <c r="O1444" s="92"/>
      <c r="P1444" s="228">
        <f>O1444*H1444</f>
        <v>0</v>
      </c>
      <c r="Q1444" s="228">
        <v>1</v>
      </c>
      <c r="R1444" s="228">
        <f>Q1444*H1444</f>
        <v>3.1589999999999998</v>
      </c>
      <c r="S1444" s="228">
        <v>0</v>
      </c>
      <c r="T1444" s="229">
        <f>S1444*H1444</f>
        <v>0</v>
      </c>
      <c r="U1444" s="39"/>
      <c r="V1444" s="39"/>
      <c r="W1444" s="39"/>
      <c r="X1444" s="39"/>
      <c r="Y1444" s="39"/>
      <c r="Z1444" s="39"/>
      <c r="AA1444" s="39"/>
      <c r="AB1444" s="39"/>
      <c r="AC1444" s="39"/>
      <c r="AD1444" s="39"/>
      <c r="AE1444" s="39"/>
      <c r="AR1444" s="230" t="s">
        <v>399</v>
      </c>
      <c r="AT1444" s="230" t="s">
        <v>832</v>
      </c>
      <c r="AU1444" s="230" t="s">
        <v>161</v>
      </c>
      <c r="AY1444" s="18" t="s">
        <v>160</v>
      </c>
      <c r="BE1444" s="231">
        <f>IF(N1444="základní",J1444,0)</f>
        <v>0</v>
      </c>
      <c r="BF1444" s="231">
        <f>IF(N1444="snížená",J1444,0)</f>
        <v>0</v>
      </c>
      <c r="BG1444" s="231">
        <f>IF(N1444="zákl. přenesená",J1444,0)</f>
        <v>0</v>
      </c>
      <c r="BH1444" s="231">
        <f>IF(N1444="sníž. přenesená",J1444,0)</f>
        <v>0</v>
      </c>
      <c r="BI1444" s="231">
        <f>IF(N1444="nulová",J1444,0)</f>
        <v>0</v>
      </c>
      <c r="BJ1444" s="18" t="s">
        <v>81</v>
      </c>
      <c r="BK1444" s="231">
        <f>ROUND(I1444*H1444,2)</f>
        <v>0</v>
      </c>
      <c r="BL1444" s="18" t="s">
        <v>251</v>
      </c>
      <c r="BM1444" s="230" t="s">
        <v>1530</v>
      </c>
    </row>
    <row r="1445" s="2" customFormat="1">
      <c r="A1445" s="39"/>
      <c r="B1445" s="40"/>
      <c r="C1445" s="41"/>
      <c r="D1445" s="232" t="s">
        <v>170</v>
      </c>
      <c r="E1445" s="41"/>
      <c r="F1445" s="233" t="s">
        <v>1529</v>
      </c>
      <c r="G1445" s="41"/>
      <c r="H1445" s="41"/>
      <c r="I1445" s="234"/>
      <c r="J1445" s="41"/>
      <c r="K1445" s="41"/>
      <c r="L1445" s="45"/>
      <c r="M1445" s="235"/>
      <c r="N1445" s="236"/>
      <c r="O1445" s="92"/>
      <c r="P1445" s="92"/>
      <c r="Q1445" s="92"/>
      <c r="R1445" s="92"/>
      <c r="S1445" s="92"/>
      <c r="T1445" s="93"/>
      <c r="U1445" s="39"/>
      <c r="V1445" s="39"/>
      <c r="W1445" s="39"/>
      <c r="X1445" s="39"/>
      <c r="Y1445" s="39"/>
      <c r="Z1445" s="39"/>
      <c r="AA1445" s="39"/>
      <c r="AB1445" s="39"/>
      <c r="AC1445" s="39"/>
      <c r="AD1445" s="39"/>
      <c r="AE1445" s="39"/>
      <c r="AT1445" s="18" t="s">
        <v>170</v>
      </c>
      <c r="AU1445" s="18" t="s">
        <v>161</v>
      </c>
    </row>
    <row r="1446" s="2" customFormat="1">
      <c r="A1446" s="39"/>
      <c r="B1446" s="40"/>
      <c r="C1446" s="41"/>
      <c r="D1446" s="232" t="s">
        <v>292</v>
      </c>
      <c r="E1446" s="41"/>
      <c r="F1446" s="280" t="s">
        <v>1531</v>
      </c>
      <c r="G1446" s="41"/>
      <c r="H1446" s="41"/>
      <c r="I1446" s="234"/>
      <c r="J1446" s="41"/>
      <c r="K1446" s="41"/>
      <c r="L1446" s="45"/>
      <c r="M1446" s="235"/>
      <c r="N1446" s="236"/>
      <c r="O1446" s="92"/>
      <c r="P1446" s="92"/>
      <c r="Q1446" s="92"/>
      <c r="R1446" s="92"/>
      <c r="S1446" s="92"/>
      <c r="T1446" s="93"/>
      <c r="U1446" s="39"/>
      <c r="V1446" s="39"/>
      <c r="W1446" s="39"/>
      <c r="X1446" s="39"/>
      <c r="Y1446" s="39"/>
      <c r="Z1446" s="39"/>
      <c r="AA1446" s="39"/>
      <c r="AB1446" s="39"/>
      <c r="AC1446" s="39"/>
      <c r="AD1446" s="39"/>
      <c r="AE1446" s="39"/>
      <c r="AT1446" s="18" t="s">
        <v>292</v>
      </c>
      <c r="AU1446" s="18" t="s">
        <v>161</v>
      </c>
    </row>
    <row r="1447" s="13" customFormat="1">
      <c r="A1447" s="13"/>
      <c r="B1447" s="237"/>
      <c r="C1447" s="238"/>
      <c r="D1447" s="232" t="s">
        <v>172</v>
      </c>
      <c r="E1447" s="239" t="s">
        <v>1</v>
      </c>
      <c r="F1447" s="240" t="s">
        <v>1506</v>
      </c>
      <c r="G1447" s="238"/>
      <c r="H1447" s="239" t="s">
        <v>1</v>
      </c>
      <c r="I1447" s="241"/>
      <c r="J1447" s="238"/>
      <c r="K1447" s="238"/>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172</v>
      </c>
      <c r="AU1447" s="246" t="s">
        <v>161</v>
      </c>
      <c r="AV1447" s="13" t="s">
        <v>81</v>
      </c>
      <c r="AW1447" s="13" t="s">
        <v>30</v>
      </c>
      <c r="AX1447" s="13" t="s">
        <v>73</v>
      </c>
      <c r="AY1447" s="246" t="s">
        <v>160</v>
      </c>
    </row>
    <row r="1448" s="13" customFormat="1">
      <c r="A1448" s="13"/>
      <c r="B1448" s="237"/>
      <c r="C1448" s="238"/>
      <c r="D1448" s="232" t="s">
        <v>172</v>
      </c>
      <c r="E1448" s="239" t="s">
        <v>1</v>
      </c>
      <c r="F1448" s="240" t="s">
        <v>1521</v>
      </c>
      <c r="G1448" s="238"/>
      <c r="H1448" s="239" t="s">
        <v>1</v>
      </c>
      <c r="I1448" s="241"/>
      <c r="J1448" s="238"/>
      <c r="K1448" s="238"/>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172</v>
      </c>
      <c r="AU1448" s="246" t="s">
        <v>161</v>
      </c>
      <c r="AV1448" s="13" t="s">
        <v>81</v>
      </c>
      <c r="AW1448" s="13" t="s">
        <v>30</v>
      </c>
      <c r="AX1448" s="13" t="s">
        <v>73</v>
      </c>
      <c r="AY1448" s="246" t="s">
        <v>160</v>
      </c>
    </row>
    <row r="1449" s="14" customFormat="1">
      <c r="A1449" s="14"/>
      <c r="B1449" s="247"/>
      <c r="C1449" s="248"/>
      <c r="D1449" s="232" t="s">
        <v>172</v>
      </c>
      <c r="E1449" s="249" t="s">
        <v>1</v>
      </c>
      <c r="F1449" s="250" t="s">
        <v>1532</v>
      </c>
      <c r="G1449" s="248"/>
      <c r="H1449" s="251">
        <v>0.84599999999999997</v>
      </c>
      <c r="I1449" s="252"/>
      <c r="J1449" s="248"/>
      <c r="K1449" s="248"/>
      <c r="L1449" s="253"/>
      <c r="M1449" s="254"/>
      <c r="N1449" s="255"/>
      <c r="O1449" s="255"/>
      <c r="P1449" s="255"/>
      <c r="Q1449" s="255"/>
      <c r="R1449" s="255"/>
      <c r="S1449" s="255"/>
      <c r="T1449" s="256"/>
      <c r="U1449" s="14"/>
      <c r="V1449" s="14"/>
      <c r="W1449" s="14"/>
      <c r="X1449" s="14"/>
      <c r="Y1449" s="14"/>
      <c r="Z1449" s="14"/>
      <c r="AA1449" s="14"/>
      <c r="AB1449" s="14"/>
      <c r="AC1449" s="14"/>
      <c r="AD1449" s="14"/>
      <c r="AE1449" s="14"/>
      <c r="AT1449" s="257" t="s">
        <v>172</v>
      </c>
      <c r="AU1449" s="257" t="s">
        <v>161</v>
      </c>
      <c r="AV1449" s="14" t="s">
        <v>83</v>
      </c>
      <c r="AW1449" s="14" t="s">
        <v>30</v>
      </c>
      <c r="AX1449" s="14" t="s">
        <v>73</v>
      </c>
      <c r="AY1449" s="257" t="s">
        <v>160</v>
      </c>
    </row>
    <row r="1450" s="13" customFormat="1">
      <c r="A1450" s="13"/>
      <c r="B1450" s="237"/>
      <c r="C1450" s="238"/>
      <c r="D1450" s="232" t="s">
        <v>172</v>
      </c>
      <c r="E1450" s="239" t="s">
        <v>1</v>
      </c>
      <c r="F1450" s="240" t="s">
        <v>1523</v>
      </c>
      <c r="G1450" s="238"/>
      <c r="H1450" s="239" t="s">
        <v>1</v>
      </c>
      <c r="I1450" s="241"/>
      <c r="J1450" s="238"/>
      <c r="K1450" s="238"/>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172</v>
      </c>
      <c r="AU1450" s="246" t="s">
        <v>161</v>
      </c>
      <c r="AV1450" s="13" t="s">
        <v>81</v>
      </c>
      <c r="AW1450" s="13" t="s">
        <v>30</v>
      </c>
      <c r="AX1450" s="13" t="s">
        <v>73</v>
      </c>
      <c r="AY1450" s="246" t="s">
        <v>160</v>
      </c>
    </row>
    <row r="1451" s="14" customFormat="1">
      <c r="A1451" s="14"/>
      <c r="B1451" s="247"/>
      <c r="C1451" s="248"/>
      <c r="D1451" s="232" t="s">
        <v>172</v>
      </c>
      <c r="E1451" s="249" t="s">
        <v>1</v>
      </c>
      <c r="F1451" s="250" t="s">
        <v>1533</v>
      </c>
      <c r="G1451" s="248"/>
      <c r="H1451" s="251">
        <v>1.353</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172</v>
      </c>
      <c r="AU1451" s="257" t="s">
        <v>161</v>
      </c>
      <c r="AV1451" s="14" t="s">
        <v>83</v>
      </c>
      <c r="AW1451" s="14" t="s">
        <v>30</v>
      </c>
      <c r="AX1451" s="14" t="s">
        <v>73</v>
      </c>
      <c r="AY1451" s="257" t="s">
        <v>160</v>
      </c>
    </row>
    <row r="1452" s="13" customFormat="1">
      <c r="A1452" s="13"/>
      <c r="B1452" s="237"/>
      <c r="C1452" s="238"/>
      <c r="D1452" s="232" t="s">
        <v>172</v>
      </c>
      <c r="E1452" s="239" t="s">
        <v>1</v>
      </c>
      <c r="F1452" s="240" t="s">
        <v>1525</v>
      </c>
      <c r="G1452" s="238"/>
      <c r="H1452" s="239" t="s">
        <v>1</v>
      </c>
      <c r="I1452" s="241"/>
      <c r="J1452" s="238"/>
      <c r="K1452" s="238"/>
      <c r="L1452" s="242"/>
      <c r="M1452" s="243"/>
      <c r="N1452" s="244"/>
      <c r="O1452" s="244"/>
      <c r="P1452" s="244"/>
      <c r="Q1452" s="244"/>
      <c r="R1452" s="244"/>
      <c r="S1452" s="244"/>
      <c r="T1452" s="245"/>
      <c r="U1452" s="13"/>
      <c r="V1452" s="13"/>
      <c r="W1452" s="13"/>
      <c r="X1452" s="13"/>
      <c r="Y1452" s="13"/>
      <c r="Z1452" s="13"/>
      <c r="AA1452" s="13"/>
      <c r="AB1452" s="13"/>
      <c r="AC1452" s="13"/>
      <c r="AD1452" s="13"/>
      <c r="AE1452" s="13"/>
      <c r="AT1452" s="246" t="s">
        <v>172</v>
      </c>
      <c r="AU1452" s="246" t="s">
        <v>161</v>
      </c>
      <c r="AV1452" s="13" t="s">
        <v>81</v>
      </c>
      <c r="AW1452" s="13" t="s">
        <v>30</v>
      </c>
      <c r="AX1452" s="13" t="s">
        <v>73</v>
      </c>
      <c r="AY1452" s="246" t="s">
        <v>160</v>
      </c>
    </row>
    <row r="1453" s="14" customFormat="1">
      <c r="A1453" s="14"/>
      <c r="B1453" s="247"/>
      <c r="C1453" s="248"/>
      <c r="D1453" s="232" t="s">
        <v>172</v>
      </c>
      <c r="E1453" s="249" t="s">
        <v>1</v>
      </c>
      <c r="F1453" s="250" t="s">
        <v>1534</v>
      </c>
      <c r="G1453" s="248"/>
      <c r="H1453" s="251">
        <v>0.67300000000000004</v>
      </c>
      <c r="I1453" s="252"/>
      <c r="J1453" s="248"/>
      <c r="K1453" s="248"/>
      <c r="L1453" s="253"/>
      <c r="M1453" s="254"/>
      <c r="N1453" s="255"/>
      <c r="O1453" s="255"/>
      <c r="P1453" s="255"/>
      <c r="Q1453" s="255"/>
      <c r="R1453" s="255"/>
      <c r="S1453" s="255"/>
      <c r="T1453" s="256"/>
      <c r="U1453" s="14"/>
      <c r="V1453" s="14"/>
      <c r="W1453" s="14"/>
      <c r="X1453" s="14"/>
      <c r="Y1453" s="14"/>
      <c r="Z1453" s="14"/>
      <c r="AA1453" s="14"/>
      <c r="AB1453" s="14"/>
      <c r="AC1453" s="14"/>
      <c r="AD1453" s="14"/>
      <c r="AE1453" s="14"/>
      <c r="AT1453" s="257" t="s">
        <v>172</v>
      </c>
      <c r="AU1453" s="257" t="s">
        <v>161</v>
      </c>
      <c r="AV1453" s="14" t="s">
        <v>83</v>
      </c>
      <c r="AW1453" s="14" t="s">
        <v>30</v>
      </c>
      <c r="AX1453" s="14" t="s">
        <v>73</v>
      </c>
      <c r="AY1453" s="257" t="s">
        <v>160</v>
      </c>
    </row>
    <row r="1454" s="16" customFormat="1">
      <c r="A1454" s="16"/>
      <c r="B1454" s="269"/>
      <c r="C1454" s="270"/>
      <c r="D1454" s="232" t="s">
        <v>172</v>
      </c>
      <c r="E1454" s="271" t="s">
        <v>1</v>
      </c>
      <c r="F1454" s="272" t="s">
        <v>182</v>
      </c>
      <c r="G1454" s="270"/>
      <c r="H1454" s="273">
        <v>2.8719999999999999</v>
      </c>
      <c r="I1454" s="274"/>
      <c r="J1454" s="270"/>
      <c r="K1454" s="270"/>
      <c r="L1454" s="275"/>
      <c r="M1454" s="276"/>
      <c r="N1454" s="277"/>
      <c r="O1454" s="277"/>
      <c r="P1454" s="277"/>
      <c r="Q1454" s="277"/>
      <c r="R1454" s="277"/>
      <c r="S1454" s="277"/>
      <c r="T1454" s="278"/>
      <c r="U1454" s="16"/>
      <c r="V1454" s="16"/>
      <c r="W1454" s="16"/>
      <c r="X1454" s="16"/>
      <c r="Y1454" s="16"/>
      <c r="Z1454" s="16"/>
      <c r="AA1454" s="16"/>
      <c r="AB1454" s="16"/>
      <c r="AC1454" s="16"/>
      <c r="AD1454" s="16"/>
      <c r="AE1454" s="16"/>
      <c r="AT1454" s="279" t="s">
        <v>172</v>
      </c>
      <c r="AU1454" s="279" t="s">
        <v>161</v>
      </c>
      <c r="AV1454" s="16" t="s">
        <v>168</v>
      </c>
      <c r="AW1454" s="16" t="s">
        <v>30</v>
      </c>
      <c r="AX1454" s="16" t="s">
        <v>81</v>
      </c>
      <c r="AY1454" s="279" t="s">
        <v>160</v>
      </c>
    </row>
    <row r="1455" s="14" customFormat="1">
      <c r="A1455" s="14"/>
      <c r="B1455" s="247"/>
      <c r="C1455" s="248"/>
      <c r="D1455" s="232" t="s">
        <v>172</v>
      </c>
      <c r="E1455" s="248"/>
      <c r="F1455" s="250" t="s">
        <v>1535</v>
      </c>
      <c r="G1455" s="248"/>
      <c r="H1455" s="251">
        <v>3.1589999999999998</v>
      </c>
      <c r="I1455" s="252"/>
      <c r="J1455" s="248"/>
      <c r="K1455" s="248"/>
      <c r="L1455" s="253"/>
      <c r="M1455" s="254"/>
      <c r="N1455" s="255"/>
      <c r="O1455" s="255"/>
      <c r="P1455" s="255"/>
      <c r="Q1455" s="255"/>
      <c r="R1455" s="255"/>
      <c r="S1455" s="255"/>
      <c r="T1455" s="256"/>
      <c r="U1455" s="14"/>
      <c r="V1455" s="14"/>
      <c r="W1455" s="14"/>
      <c r="X1455" s="14"/>
      <c r="Y1455" s="14"/>
      <c r="Z1455" s="14"/>
      <c r="AA1455" s="14"/>
      <c r="AB1455" s="14"/>
      <c r="AC1455" s="14"/>
      <c r="AD1455" s="14"/>
      <c r="AE1455" s="14"/>
      <c r="AT1455" s="257" t="s">
        <v>172</v>
      </c>
      <c r="AU1455" s="257" t="s">
        <v>161</v>
      </c>
      <c r="AV1455" s="14" t="s">
        <v>83</v>
      </c>
      <c r="AW1455" s="14" t="s">
        <v>4</v>
      </c>
      <c r="AX1455" s="14" t="s">
        <v>81</v>
      </c>
      <c r="AY1455" s="257" t="s">
        <v>160</v>
      </c>
    </row>
    <row r="1456" s="2" customFormat="1" ht="24.15" customHeight="1">
      <c r="A1456" s="39"/>
      <c r="B1456" s="40"/>
      <c r="C1456" s="219" t="s">
        <v>1536</v>
      </c>
      <c r="D1456" s="219" t="s">
        <v>163</v>
      </c>
      <c r="E1456" s="220" t="s">
        <v>1537</v>
      </c>
      <c r="F1456" s="221" t="s">
        <v>1538</v>
      </c>
      <c r="G1456" s="222" t="s">
        <v>1486</v>
      </c>
      <c r="H1456" s="223">
        <v>2957.4299999999998</v>
      </c>
      <c r="I1456" s="224"/>
      <c r="J1456" s="225">
        <f>ROUND(I1456*H1456,2)</f>
        <v>0</v>
      </c>
      <c r="K1456" s="221" t="s">
        <v>1</v>
      </c>
      <c r="L1456" s="45"/>
      <c r="M1456" s="226" t="s">
        <v>1</v>
      </c>
      <c r="N1456" s="227" t="s">
        <v>38</v>
      </c>
      <c r="O1456" s="92"/>
      <c r="P1456" s="228">
        <f>O1456*H1456</f>
        <v>0</v>
      </c>
      <c r="Q1456" s="228">
        <v>0</v>
      </c>
      <c r="R1456" s="228">
        <f>Q1456*H1456</f>
        <v>0</v>
      </c>
      <c r="S1456" s="228">
        <v>0</v>
      </c>
      <c r="T1456" s="229">
        <f>S1456*H1456</f>
        <v>0</v>
      </c>
      <c r="U1456" s="39"/>
      <c r="V1456" s="39"/>
      <c r="W1456" s="39"/>
      <c r="X1456" s="39"/>
      <c r="Y1456" s="39"/>
      <c r="Z1456" s="39"/>
      <c r="AA1456" s="39"/>
      <c r="AB1456" s="39"/>
      <c r="AC1456" s="39"/>
      <c r="AD1456" s="39"/>
      <c r="AE1456" s="39"/>
      <c r="AR1456" s="230" t="s">
        <v>251</v>
      </c>
      <c r="AT1456" s="230" t="s">
        <v>163</v>
      </c>
      <c r="AU1456" s="230" t="s">
        <v>161</v>
      </c>
      <c r="AY1456" s="18" t="s">
        <v>160</v>
      </c>
      <c r="BE1456" s="231">
        <f>IF(N1456="základní",J1456,0)</f>
        <v>0</v>
      </c>
      <c r="BF1456" s="231">
        <f>IF(N1456="snížená",J1456,0)</f>
        <v>0</v>
      </c>
      <c r="BG1456" s="231">
        <f>IF(N1456="zákl. přenesená",J1456,0)</f>
        <v>0</v>
      </c>
      <c r="BH1456" s="231">
        <f>IF(N1456="sníž. přenesená",J1456,0)</f>
        <v>0</v>
      </c>
      <c r="BI1456" s="231">
        <f>IF(N1456="nulová",J1456,0)</f>
        <v>0</v>
      </c>
      <c r="BJ1456" s="18" t="s">
        <v>81</v>
      </c>
      <c r="BK1456" s="231">
        <f>ROUND(I1456*H1456,2)</f>
        <v>0</v>
      </c>
      <c r="BL1456" s="18" t="s">
        <v>251</v>
      </c>
      <c r="BM1456" s="230" t="s">
        <v>1539</v>
      </c>
    </row>
    <row r="1457" s="2" customFormat="1">
      <c r="A1457" s="39"/>
      <c r="B1457" s="40"/>
      <c r="C1457" s="41"/>
      <c r="D1457" s="232" t="s">
        <v>170</v>
      </c>
      <c r="E1457" s="41"/>
      <c r="F1457" s="233" t="s">
        <v>1538</v>
      </c>
      <c r="G1457" s="41"/>
      <c r="H1457" s="41"/>
      <c r="I1457" s="234"/>
      <c r="J1457" s="41"/>
      <c r="K1457" s="41"/>
      <c r="L1457" s="45"/>
      <c r="M1457" s="235"/>
      <c r="N1457" s="236"/>
      <c r="O1457" s="92"/>
      <c r="P1457" s="92"/>
      <c r="Q1457" s="92"/>
      <c r="R1457" s="92"/>
      <c r="S1457" s="92"/>
      <c r="T1457" s="93"/>
      <c r="U1457" s="39"/>
      <c r="V1457" s="39"/>
      <c r="W1457" s="39"/>
      <c r="X1457" s="39"/>
      <c r="Y1457" s="39"/>
      <c r="Z1457" s="39"/>
      <c r="AA1457" s="39"/>
      <c r="AB1457" s="39"/>
      <c r="AC1457" s="39"/>
      <c r="AD1457" s="39"/>
      <c r="AE1457" s="39"/>
      <c r="AT1457" s="18" t="s">
        <v>170</v>
      </c>
      <c r="AU1457" s="18" t="s">
        <v>161</v>
      </c>
    </row>
    <row r="1458" s="13" customFormat="1">
      <c r="A1458" s="13"/>
      <c r="B1458" s="237"/>
      <c r="C1458" s="238"/>
      <c r="D1458" s="232" t="s">
        <v>172</v>
      </c>
      <c r="E1458" s="239" t="s">
        <v>1</v>
      </c>
      <c r="F1458" s="240" t="s">
        <v>1506</v>
      </c>
      <c r="G1458" s="238"/>
      <c r="H1458" s="239" t="s">
        <v>1</v>
      </c>
      <c r="I1458" s="241"/>
      <c r="J1458" s="238"/>
      <c r="K1458" s="238"/>
      <c r="L1458" s="242"/>
      <c r="M1458" s="243"/>
      <c r="N1458" s="244"/>
      <c r="O1458" s="244"/>
      <c r="P1458" s="244"/>
      <c r="Q1458" s="244"/>
      <c r="R1458" s="244"/>
      <c r="S1458" s="244"/>
      <c r="T1458" s="245"/>
      <c r="U1458" s="13"/>
      <c r="V1458" s="13"/>
      <c r="W1458" s="13"/>
      <c r="X1458" s="13"/>
      <c r="Y1458" s="13"/>
      <c r="Z1458" s="13"/>
      <c r="AA1458" s="13"/>
      <c r="AB1458" s="13"/>
      <c r="AC1458" s="13"/>
      <c r="AD1458" s="13"/>
      <c r="AE1458" s="13"/>
      <c r="AT1458" s="246" t="s">
        <v>172</v>
      </c>
      <c r="AU1458" s="246" t="s">
        <v>161</v>
      </c>
      <c r="AV1458" s="13" t="s">
        <v>81</v>
      </c>
      <c r="AW1458" s="13" t="s">
        <v>30</v>
      </c>
      <c r="AX1458" s="13" t="s">
        <v>73</v>
      </c>
      <c r="AY1458" s="246" t="s">
        <v>160</v>
      </c>
    </row>
    <row r="1459" s="13" customFormat="1">
      <c r="A1459" s="13"/>
      <c r="B1459" s="237"/>
      <c r="C1459" s="238"/>
      <c r="D1459" s="232" t="s">
        <v>172</v>
      </c>
      <c r="E1459" s="239" t="s">
        <v>1</v>
      </c>
      <c r="F1459" s="240" t="s">
        <v>1521</v>
      </c>
      <c r="G1459" s="238"/>
      <c r="H1459" s="239" t="s">
        <v>1</v>
      </c>
      <c r="I1459" s="241"/>
      <c r="J1459" s="238"/>
      <c r="K1459" s="238"/>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172</v>
      </c>
      <c r="AU1459" s="246" t="s">
        <v>161</v>
      </c>
      <c r="AV1459" s="13" t="s">
        <v>81</v>
      </c>
      <c r="AW1459" s="13" t="s">
        <v>30</v>
      </c>
      <c r="AX1459" s="13" t="s">
        <v>73</v>
      </c>
      <c r="AY1459" s="246" t="s">
        <v>160</v>
      </c>
    </row>
    <row r="1460" s="14" customFormat="1">
      <c r="A1460" s="14"/>
      <c r="B1460" s="247"/>
      <c r="C1460" s="248"/>
      <c r="D1460" s="232" t="s">
        <v>172</v>
      </c>
      <c r="E1460" s="249" t="s">
        <v>1</v>
      </c>
      <c r="F1460" s="250" t="s">
        <v>1522</v>
      </c>
      <c r="G1460" s="248"/>
      <c r="H1460" s="251">
        <v>846.24599999999998</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172</v>
      </c>
      <c r="AU1460" s="257" t="s">
        <v>161</v>
      </c>
      <c r="AV1460" s="14" t="s">
        <v>83</v>
      </c>
      <c r="AW1460" s="14" t="s">
        <v>30</v>
      </c>
      <c r="AX1460" s="14" t="s">
        <v>73</v>
      </c>
      <c r="AY1460" s="257" t="s">
        <v>160</v>
      </c>
    </row>
    <row r="1461" s="13" customFormat="1">
      <c r="A1461" s="13"/>
      <c r="B1461" s="237"/>
      <c r="C1461" s="238"/>
      <c r="D1461" s="232" t="s">
        <v>172</v>
      </c>
      <c r="E1461" s="239" t="s">
        <v>1</v>
      </c>
      <c r="F1461" s="240" t="s">
        <v>1523</v>
      </c>
      <c r="G1461" s="238"/>
      <c r="H1461" s="239" t="s">
        <v>1</v>
      </c>
      <c r="I1461" s="241"/>
      <c r="J1461" s="238"/>
      <c r="K1461" s="238"/>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172</v>
      </c>
      <c r="AU1461" s="246" t="s">
        <v>161</v>
      </c>
      <c r="AV1461" s="13" t="s">
        <v>81</v>
      </c>
      <c r="AW1461" s="13" t="s">
        <v>30</v>
      </c>
      <c r="AX1461" s="13" t="s">
        <v>73</v>
      </c>
      <c r="AY1461" s="246" t="s">
        <v>160</v>
      </c>
    </row>
    <row r="1462" s="14" customFormat="1">
      <c r="A1462" s="14"/>
      <c r="B1462" s="247"/>
      <c r="C1462" s="248"/>
      <c r="D1462" s="232" t="s">
        <v>172</v>
      </c>
      <c r="E1462" s="249" t="s">
        <v>1</v>
      </c>
      <c r="F1462" s="250" t="s">
        <v>1524</v>
      </c>
      <c r="G1462" s="248"/>
      <c r="H1462" s="251">
        <v>1352.9949999999999</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172</v>
      </c>
      <c r="AU1462" s="257" t="s">
        <v>161</v>
      </c>
      <c r="AV1462" s="14" t="s">
        <v>83</v>
      </c>
      <c r="AW1462" s="14" t="s">
        <v>30</v>
      </c>
      <c r="AX1462" s="14" t="s">
        <v>73</v>
      </c>
      <c r="AY1462" s="257" t="s">
        <v>160</v>
      </c>
    </row>
    <row r="1463" s="13" customFormat="1">
      <c r="A1463" s="13"/>
      <c r="B1463" s="237"/>
      <c r="C1463" s="238"/>
      <c r="D1463" s="232" t="s">
        <v>172</v>
      </c>
      <c r="E1463" s="239" t="s">
        <v>1</v>
      </c>
      <c r="F1463" s="240" t="s">
        <v>1525</v>
      </c>
      <c r="G1463" s="238"/>
      <c r="H1463" s="239" t="s">
        <v>1</v>
      </c>
      <c r="I1463" s="241"/>
      <c r="J1463" s="238"/>
      <c r="K1463" s="238"/>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172</v>
      </c>
      <c r="AU1463" s="246" t="s">
        <v>161</v>
      </c>
      <c r="AV1463" s="13" t="s">
        <v>81</v>
      </c>
      <c r="AW1463" s="13" t="s">
        <v>30</v>
      </c>
      <c r="AX1463" s="13" t="s">
        <v>73</v>
      </c>
      <c r="AY1463" s="246" t="s">
        <v>160</v>
      </c>
    </row>
    <row r="1464" s="14" customFormat="1">
      <c r="A1464" s="14"/>
      <c r="B1464" s="247"/>
      <c r="C1464" s="248"/>
      <c r="D1464" s="232" t="s">
        <v>172</v>
      </c>
      <c r="E1464" s="249" t="s">
        <v>1</v>
      </c>
      <c r="F1464" s="250" t="s">
        <v>1526</v>
      </c>
      <c r="G1464" s="248"/>
      <c r="H1464" s="251">
        <v>672.75300000000004</v>
      </c>
      <c r="I1464" s="252"/>
      <c r="J1464" s="248"/>
      <c r="K1464" s="248"/>
      <c r="L1464" s="253"/>
      <c r="M1464" s="254"/>
      <c r="N1464" s="255"/>
      <c r="O1464" s="255"/>
      <c r="P1464" s="255"/>
      <c r="Q1464" s="255"/>
      <c r="R1464" s="255"/>
      <c r="S1464" s="255"/>
      <c r="T1464" s="256"/>
      <c r="U1464" s="14"/>
      <c r="V1464" s="14"/>
      <c r="W1464" s="14"/>
      <c r="X1464" s="14"/>
      <c r="Y1464" s="14"/>
      <c r="Z1464" s="14"/>
      <c r="AA1464" s="14"/>
      <c r="AB1464" s="14"/>
      <c r="AC1464" s="14"/>
      <c r="AD1464" s="14"/>
      <c r="AE1464" s="14"/>
      <c r="AT1464" s="257" t="s">
        <v>172</v>
      </c>
      <c r="AU1464" s="257" t="s">
        <v>161</v>
      </c>
      <c r="AV1464" s="14" t="s">
        <v>83</v>
      </c>
      <c r="AW1464" s="14" t="s">
        <v>30</v>
      </c>
      <c r="AX1464" s="14" t="s">
        <v>73</v>
      </c>
      <c r="AY1464" s="257" t="s">
        <v>160</v>
      </c>
    </row>
    <row r="1465" s="13" customFormat="1">
      <c r="A1465" s="13"/>
      <c r="B1465" s="237"/>
      <c r="C1465" s="238"/>
      <c r="D1465" s="232" t="s">
        <v>172</v>
      </c>
      <c r="E1465" s="239" t="s">
        <v>1</v>
      </c>
      <c r="F1465" s="240" t="s">
        <v>1507</v>
      </c>
      <c r="G1465" s="238"/>
      <c r="H1465" s="239" t="s">
        <v>1</v>
      </c>
      <c r="I1465" s="241"/>
      <c r="J1465" s="238"/>
      <c r="K1465" s="238"/>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172</v>
      </c>
      <c r="AU1465" s="246" t="s">
        <v>161</v>
      </c>
      <c r="AV1465" s="13" t="s">
        <v>81</v>
      </c>
      <c r="AW1465" s="13" t="s">
        <v>30</v>
      </c>
      <c r="AX1465" s="13" t="s">
        <v>73</v>
      </c>
      <c r="AY1465" s="246" t="s">
        <v>160</v>
      </c>
    </row>
    <row r="1466" s="14" customFormat="1">
      <c r="A1466" s="14"/>
      <c r="B1466" s="247"/>
      <c r="C1466" s="248"/>
      <c r="D1466" s="232" t="s">
        <v>172</v>
      </c>
      <c r="E1466" s="249" t="s">
        <v>1</v>
      </c>
      <c r="F1466" s="250" t="s">
        <v>1508</v>
      </c>
      <c r="G1466" s="248"/>
      <c r="H1466" s="251">
        <v>85.436000000000007</v>
      </c>
      <c r="I1466" s="252"/>
      <c r="J1466" s="248"/>
      <c r="K1466" s="248"/>
      <c r="L1466" s="253"/>
      <c r="M1466" s="254"/>
      <c r="N1466" s="255"/>
      <c r="O1466" s="255"/>
      <c r="P1466" s="255"/>
      <c r="Q1466" s="255"/>
      <c r="R1466" s="255"/>
      <c r="S1466" s="255"/>
      <c r="T1466" s="256"/>
      <c r="U1466" s="14"/>
      <c r="V1466" s="14"/>
      <c r="W1466" s="14"/>
      <c r="X1466" s="14"/>
      <c r="Y1466" s="14"/>
      <c r="Z1466" s="14"/>
      <c r="AA1466" s="14"/>
      <c r="AB1466" s="14"/>
      <c r="AC1466" s="14"/>
      <c r="AD1466" s="14"/>
      <c r="AE1466" s="14"/>
      <c r="AT1466" s="257" t="s">
        <v>172</v>
      </c>
      <c r="AU1466" s="257" t="s">
        <v>161</v>
      </c>
      <c r="AV1466" s="14" t="s">
        <v>83</v>
      </c>
      <c r="AW1466" s="14" t="s">
        <v>30</v>
      </c>
      <c r="AX1466" s="14" t="s">
        <v>73</v>
      </c>
      <c r="AY1466" s="257" t="s">
        <v>160</v>
      </c>
    </row>
    <row r="1467" s="16" customFormat="1">
      <c r="A1467" s="16"/>
      <c r="B1467" s="269"/>
      <c r="C1467" s="270"/>
      <c r="D1467" s="232" t="s">
        <v>172</v>
      </c>
      <c r="E1467" s="271" t="s">
        <v>1</v>
      </c>
      <c r="F1467" s="272" t="s">
        <v>182</v>
      </c>
      <c r="G1467" s="270"/>
      <c r="H1467" s="273">
        <v>2957.4299999999998</v>
      </c>
      <c r="I1467" s="274"/>
      <c r="J1467" s="270"/>
      <c r="K1467" s="270"/>
      <c r="L1467" s="275"/>
      <c r="M1467" s="276"/>
      <c r="N1467" s="277"/>
      <c r="O1467" s="277"/>
      <c r="P1467" s="277"/>
      <c r="Q1467" s="277"/>
      <c r="R1467" s="277"/>
      <c r="S1467" s="277"/>
      <c r="T1467" s="278"/>
      <c r="U1467" s="16"/>
      <c r="V1467" s="16"/>
      <c r="W1467" s="16"/>
      <c r="X1467" s="16"/>
      <c r="Y1467" s="16"/>
      <c r="Z1467" s="16"/>
      <c r="AA1467" s="16"/>
      <c r="AB1467" s="16"/>
      <c r="AC1467" s="16"/>
      <c r="AD1467" s="16"/>
      <c r="AE1467" s="16"/>
      <c r="AT1467" s="279" t="s">
        <v>172</v>
      </c>
      <c r="AU1467" s="279" t="s">
        <v>161</v>
      </c>
      <c r="AV1467" s="16" t="s">
        <v>168</v>
      </c>
      <c r="AW1467" s="16" t="s">
        <v>30</v>
      </c>
      <c r="AX1467" s="16" t="s">
        <v>81</v>
      </c>
      <c r="AY1467" s="279" t="s">
        <v>160</v>
      </c>
    </row>
    <row r="1468" s="2" customFormat="1" ht="24.15" customHeight="1">
      <c r="A1468" s="39"/>
      <c r="B1468" s="40"/>
      <c r="C1468" s="219" t="s">
        <v>1540</v>
      </c>
      <c r="D1468" s="219" t="s">
        <v>163</v>
      </c>
      <c r="E1468" s="220" t="s">
        <v>1541</v>
      </c>
      <c r="F1468" s="221" t="s">
        <v>1542</v>
      </c>
      <c r="G1468" s="222" t="s">
        <v>698</v>
      </c>
      <c r="H1468" s="223">
        <v>1</v>
      </c>
      <c r="I1468" s="224"/>
      <c r="J1468" s="225">
        <f>ROUND(I1468*H1468,2)</f>
        <v>0</v>
      </c>
      <c r="K1468" s="221" t="s">
        <v>1</v>
      </c>
      <c r="L1468" s="45"/>
      <c r="M1468" s="226" t="s">
        <v>1</v>
      </c>
      <c r="N1468" s="227" t="s">
        <v>38</v>
      </c>
      <c r="O1468" s="92"/>
      <c r="P1468" s="228">
        <f>O1468*H1468</f>
        <v>0</v>
      </c>
      <c r="Q1468" s="228">
        <v>0</v>
      </c>
      <c r="R1468" s="228">
        <f>Q1468*H1468</f>
        <v>0</v>
      </c>
      <c r="S1468" s="228">
        <v>0</v>
      </c>
      <c r="T1468" s="229">
        <f>S1468*H1468</f>
        <v>0</v>
      </c>
      <c r="U1468" s="39"/>
      <c r="V1468" s="39"/>
      <c r="W1468" s="39"/>
      <c r="X1468" s="39"/>
      <c r="Y1468" s="39"/>
      <c r="Z1468" s="39"/>
      <c r="AA1468" s="39"/>
      <c r="AB1468" s="39"/>
      <c r="AC1468" s="39"/>
      <c r="AD1468" s="39"/>
      <c r="AE1468" s="39"/>
      <c r="AR1468" s="230" t="s">
        <v>251</v>
      </c>
      <c r="AT1468" s="230" t="s">
        <v>163</v>
      </c>
      <c r="AU1468" s="230" t="s">
        <v>161</v>
      </c>
      <c r="AY1468" s="18" t="s">
        <v>160</v>
      </c>
      <c r="BE1468" s="231">
        <f>IF(N1468="základní",J1468,0)</f>
        <v>0</v>
      </c>
      <c r="BF1468" s="231">
        <f>IF(N1468="snížená",J1468,0)</f>
        <v>0</v>
      </c>
      <c r="BG1468" s="231">
        <f>IF(N1468="zákl. přenesená",J1468,0)</f>
        <v>0</v>
      </c>
      <c r="BH1468" s="231">
        <f>IF(N1468="sníž. přenesená",J1468,0)</f>
        <v>0</v>
      </c>
      <c r="BI1468" s="231">
        <f>IF(N1468="nulová",J1468,0)</f>
        <v>0</v>
      </c>
      <c r="BJ1468" s="18" t="s">
        <v>81</v>
      </c>
      <c r="BK1468" s="231">
        <f>ROUND(I1468*H1468,2)</f>
        <v>0</v>
      </c>
      <c r="BL1468" s="18" t="s">
        <v>251</v>
      </c>
      <c r="BM1468" s="230" t="s">
        <v>1543</v>
      </c>
    </row>
    <row r="1469" s="2" customFormat="1">
      <c r="A1469" s="39"/>
      <c r="B1469" s="40"/>
      <c r="C1469" s="41"/>
      <c r="D1469" s="232" t="s">
        <v>170</v>
      </c>
      <c r="E1469" s="41"/>
      <c r="F1469" s="233" t="s">
        <v>1544</v>
      </c>
      <c r="G1469" s="41"/>
      <c r="H1469" s="41"/>
      <c r="I1469" s="234"/>
      <c r="J1469" s="41"/>
      <c r="K1469" s="41"/>
      <c r="L1469" s="45"/>
      <c r="M1469" s="235"/>
      <c r="N1469" s="236"/>
      <c r="O1469" s="92"/>
      <c r="P1469" s="92"/>
      <c r="Q1469" s="92"/>
      <c r="R1469" s="92"/>
      <c r="S1469" s="92"/>
      <c r="T1469" s="93"/>
      <c r="U1469" s="39"/>
      <c r="V1469" s="39"/>
      <c r="W1469" s="39"/>
      <c r="X1469" s="39"/>
      <c r="Y1469" s="39"/>
      <c r="Z1469" s="39"/>
      <c r="AA1469" s="39"/>
      <c r="AB1469" s="39"/>
      <c r="AC1469" s="39"/>
      <c r="AD1469" s="39"/>
      <c r="AE1469" s="39"/>
      <c r="AT1469" s="18" t="s">
        <v>170</v>
      </c>
      <c r="AU1469" s="18" t="s">
        <v>161</v>
      </c>
    </row>
    <row r="1470" s="12" customFormat="1" ht="20.88" customHeight="1">
      <c r="A1470" s="12"/>
      <c r="B1470" s="203"/>
      <c r="C1470" s="204"/>
      <c r="D1470" s="205" t="s">
        <v>72</v>
      </c>
      <c r="E1470" s="217" t="s">
        <v>1545</v>
      </c>
      <c r="F1470" s="217" t="s">
        <v>1546</v>
      </c>
      <c r="G1470" s="204"/>
      <c r="H1470" s="204"/>
      <c r="I1470" s="207"/>
      <c r="J1470" s="218">
        <f>BK1470</f>
        <v>0</v>
      </c>
      <c r="K1470" s="204"/>
      <c r="L1470" s="209"/>
      <c r="M1470" s="210"/>
      <c r="N1470" s="211"/>
      <c r="O1470" s="211"/>
      <c r="P1470" s="212">
        <f>SUM(P1471:P1524)</f>
        <v>0</v>
      </c>
      <c r="Q1470" s="211"/>
      <c r="R1470" s="212">
        <f>SUM(R1471:R1524)</f>
        <v>0.97241597196249996</v>
      </c>
      <c r="S1470" s="211"/>
      <c r="T1470" s="213">
        <f>SUM(T1471:T1524)</f>
        <v>0</v>
      </c>
      <c r="U1470" s="12"/>
      <c r="V1470" s="12"/>
      <c r="W1470" s="12"/>
      <c r="X1470" s="12"/>
      <c r="Y1470" s="12"/>
      <c r="Z1470" s="12"/>
      <c r="AA1470" s="12"/>
      <c r="AB1470" s="12"/>
      <c r="AC1470" s="12"/>
      <c r="AD1470" s="12"/>
      <c r="AE1470" s="12"/>
      <c r="AR1470" s="214" t="s">
        <v>83</v>
      </c>
      <c r="AT1470" s="215" t="s">
        <v>72</v>
      </c>
      <c r="AU1470" s="215" t="s">
        <v>83</v>
      </c>
      <c r="AY1470" s="214" t="s">
        <v>160</v>
      </c>
      <c r="BK1470" s="216">
        <f>SUM(BK1471:BK1524)</f>
        <v>0</v>
      </c>
    </row>
    <row r="1471" s="2" customFormat="1" ht="24.15" customHeight="1">
      <c r="A1471" s="39"/>
      <c r="B1471" s="40"/>
      <c r="C1471" s="219" t="s">
        <v>1547</v>
      </c>
      <c r="D1471" s="219" t="s">
        <v>163</v>
      </c>
      <c r="E1471" s="220" t="s">
        <v>1548</v>
      </c>
      <c r="F1471" s="221" t="s">
        <v>1549</v>
      </c>
      <c r="G1471" s="222" t="s">
        <v>1486</v>
      </c>
      <c r="H1471" s="223">
        <v>44.469999999999999</v>
      </c>
      <c r="I1471" s="224"/>
      <c r="J1471" s="225">
        <f>ROUND(I1471*H1471,2)</f>
        <v>0</v>
      </c>
      <c r="K1471" s="221" t="s">
        <v>167</v>
      </c>
      <c r="L1471" s="45"/>
      <c r="M1471" s="226" t="s">
        <v>1</v>
      </c>
      <c r="N1471" s="227" t="s">
        <v>38</v>
      </c>
      <c r="O1471" s="92"/>
      <c r="P1471" s="228">
        <f>O1471*H1471</f>
        <v>0</v>
      </c>
      <c r="Q1471" s="228">
        <v>5.1262499999999999E-05</v>
      </c>
      <c r="R1471" s="228">
        <f>Q1471*H1471</f>
        <v>0.0022796433749999998</v>
      </c>
      <c r="S1471" s="228">
        <v>0</v>
      </c>
      <c r="T1471" s="229">
        <f>S1471*H1471</f>
        <v>0</v>
      </c>
      <c r="U1471" s="39"/>
      <c r="V1471" s="39"/>
      <c r="W1471" s="39"/>
      <c r="X1471" s="39"/>
      <c r="Y1471" s="39"/>
      <c r="Z1471" s="39"/>
      <c r="AA1471" s="39"/>
      <c r="AB1471" s="39"/>
      <c r="AC1471" s="39"/>
      <c r="AD1471" s="39"/>
      <c r="AE1471" s="39"/>
      <c r="AR1471" s="230" t="s">
        <v>251</v>
      </c>
      <c r="AT1471" s="230" t="s">
        <v>163</v>
      </c>
      <c r="AU1471" s="230" t="s">
        <v>161</v>
      </c>
      <c r="AY1471" s="18" t="s">
        <v>160</v>
      </c>
      <c r="BE1471" s="231">
        <f>IF(N1471="základní",J1471,0)</f>
        <v>0</v>
      </c>
      <c r="BF1471" s="231">
        <f>IF(N1471="snížená",J1471,0)</f>
        <v>0</v>
      </c>
      <c r="BG1471" s="231">
        <f>IF(N1471="zákl. přenesená",J1471,0)</f>
        <v>0</v>
      </c>
      <c r="BH1471" s="231">
        <f>IF(N1471="sníž. přenesená",J1471,0)</f>
        <v>0</v>
      </c>
      <c r="BI1471" s="231">
        <f>IF(N1471="nulová",J1471,0)</f>
        <v>0</v>
      </c>
      <c r="BJ1471" s="18" t="s">
        <v>81</v>
      </c>
      <c r="BK1471" s="231">
        <f>ROUND(I1471*H1471,2)</f>
        <v>0</v>
      </c>
      <c r="BL1471" s="18" t="s">
        <v>251</v>
      </c>
      <c r="BM1471" s="230" t="s">
        <v>1550</v>
      </c>
    </row>
    <row r="1472" s="2" customFormat="1">
      <c r="A1472" s="39"/>
      <c r="B1472" s="40"/>
      <c r="C1472" s="41"/>
      <c r="D1472" s="232" t="s">
        <v>170</v>
      </c>
      <c r="E1472" s="41"/>
      <c r="F1472" s="233" t="s">
        <v>1551</v>
      </c>
      <c r="G1472" s="41"/>
      <c r="H1472" s="41"/>
      <c r="I1472" s="234"/>
      <c r="J1472" s="41"/>
      <c r="K1472" s="41"/>
      <c r="L1472" s="45"/>
      <c r="M1472" s="235"/>
      <c r="N1472" s="236"/>
      <c r="O1472" s="92"/>
      <c r="P1472" s="92"/>
      <c r="Q1472" s="92"/>
      <c r="R1472" s="92"/>
      <c r="S1472" s="92"/>
      <c r="T1472" s="93"/>
      <c r="U1472" s="39"/>
      <c r="V1472" s="39"/>
      <c r="W1472" s="39"/>
      <c r="X1472" s="39"/>
      <c r="Y1472" s="39"/>
      <c r="Z1472" s="39"/>
      <c r="AA1472" s="39"/>
      <c r="AB1472" s="39"/>
      <c r="AC1472" s="39"/>
      <c r="AD1472" s="39"/>
      <c r="AE1472" s="39"/>
      <c r="AT1472" s="18" t="s">
        <v>170</v>
      </c>
      <c r="AU1472" s="18" t="s">
        <v>161</v>
      </c>
    </row>
    <row r="1473" s="13" customFormat="1">
      <c r="A1473" s="13"/>
      <c r="B1473" s="237"/>
      <c r="C1473" s="238"/>
      <c r="D1473" s="232" t="s">
        <v>172</v>
      </c>
      <c r="E1473" s="239" t="s">
        <v>1</v>
      </c>
      <c r="F1473" s="240" t="s">
        <v>1552</v>
      </c>
      <c r="G1473" s="238"/>
      <c r="H1473" s="239" t="s">
        <v>1</v>
      </c>
      <c r="I1473" s="241"/>
      <c r="J1473" s="238"/>
      <c r="K1473" s="238"/>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172</v>
      </c>
      <c r="AU1473" s="246" t="s">
        <v>161</v>
      </c>
      <c r="AV1473" s="13" t="s">
        <v>81</v>
      </c>
      <c r="AW1473" s="13" t="s">
        <v>30</v>
      </c>
      <c r="AX1473" s="13" t="s">
        <v>73</v>
      </c>
      <c r="AY1473" s="246" t="s">
        <v>160</v>
      </c>
    </row>
    <row r="1474" s="14" customFormat="1">
      <c r="A1474" s="14"/>
      <c r="B1474" s="247"/>
      <c r="C1474" s="248"/>
      <c r="D1474" s="232" t="s">
        <v>172</v>
      </c>
      <c r="E1474" s="249" t="s">
        <v>1</v>
      </c>
      <c r="F1474" s="250" t="s">
        <v>1553</v>
      </c>
      <c r="G1474" s="248"/>
      <c r="H1474" s="251">
        <v>44.469999999999999</v>
      </c>
      <c r="I1474" s="252"/>
      <c r="J1474" s="248"/>
      <c r="K1474" s="248"/>
      <c r="L1474" s="253"/>
      <c r="M1474" s="254"/>
      <c r="N1474" s="255"/>
      <c r="O1474" s="255"/>
      <c r="P1474" s="255"/>
      <c r="Q1474" s="255"/>
      <c r="R1474" s="255"/>
      <c r="S1474" s="255"/>
      <c r="T1474" s="256"/>
      <c r="U1474" s="14"/>
      <c r="V1474" s="14"/>
      <c r="W1474" s="14"/>
      <c r="X1474" s="14"/>
      <c r="Y1474" s="14"/>
      <c r="Z1474" s="14"/>
      <c r="AA1474" s="14"/>
      <c r="AB1474" s="14"/>
      <c r="AC1474" s="14"/>
      <c r="AD1474" s="14"/>
      <c r="AE1474" s="14"/>
      <c r="AT1474" s="257" t="s">
        <v>172</v>
      </c>
      <c r="AU1474" s="257" t="s">
        <v>161</v>
      </c>
      <c r="AV1474" s="14" t="s">
        <v>83</v>
      </c>
      <c r="AW1474" s="14" t="s">
        <v>30</v>
      </c>
      <c r="AX1474" s="14" t="s">
        <v>81</v>
      </c>
      <c r="AY1474" s="257" t="s">
        <v>160</v>
      </c>
    </row>
    <row r="1475" s="2" customFormat="1" ht="24.15" customHeight="1">
      <c r="A1475" s="39"/>
      <c r="B1475" s="40"/>
      <c r="C1475" s="219" t="s">
        <v>1554</v>
      </c>
      <c r="D1475" s="219" t="s">
        <v>163</v>
      </c>
      <c r="E1475" s="220" t="s">
        <v>1555</v>
      </c>
      <c r="F1475" s="221" t="s">
        <v>1556</v>
      </c>
      <c r="G1475" s="222" t="s">
        <v>1486</v>
      </c>
      <c r="H1475" s="223">
        <v>20.646000000000001</v>
      </c>
      <c r="I1475" s="224"/>
      <c r="J1475" s="225">
        <f>ROUND(I1475*H1475,2)</f>
        <v>0</v>
      </c>
      <c r="K1475" s="221" t="s">
        <v>167</v>
      </c>
      <c r="L1475" s="45"/>
      <c r="M1475" s="226" t="s">
        <v>1</v>
      </c>
      <c r="N1475" s="227" t="s">
        <v>38</v>
      </c>
      <c r="O1475" s="92"/>
      <c r="P1475" s="228">
        <f>O1475*H1475</f>
        <v>0</v>
      </c>
      <c r="Q1475" s="228">
        <v>5.8275E-05</v>
      </c>
      <c r="R1475" s="228">
        <f>Q1475*H1475</f>
        <v>0.0012031456500000001</v>
      </c>
      <c r="S1475" s="228">
        <v>0</v>
      </c>
      <c r="T1475" s="229">
        <f>S1475*H1475</f>
        <v>0</v>
      </c>
      <c r="U1475" s="39"/>
      <c r="V1475" s="39"/>
      <c r="W1475" s="39"/>
      <c r="X1475" s="39"/>
      <c r="Y1475" s="39"/>
      <c r="Z1475" s="39"/>
      <c r="AA1475" s="39"/>
      <c r="AB1475" s="39"/>
      <c r="AC1475" s="39"/>
      <c r="AD1475" s="39"/>
      <c r="AE1475" s="39"/>
      <c r="AR1475" s="230" t="s">
        <v>251</v>
      </c>
      <c r="AT1475" s="230" t="s">
        <v>163</v>
      </c>
      <c r="AU1475" s="230" t="s">
        <v>161</v>
      </c>
      <c r="AY1475" s="18" t="s">
        <v>160</v>
      </c>
      <c r="BE1475" s="231">
        <f>IF(N1475="základní",J1475,0)</f>
        <v>0</v>
      </c>
      <c r="BF1475" s="231">
        <f>IF(N1475="snížená",J1475,0)</f>
        <v>0</v>
      </c>
      <c r="BG1475" s="231">
        <f>IF(N1475="zákl. přenesená",J1475,0)</f>
        <v>0</v>
      </c>
      <c r="BH1475" s="231">
        <f>IF(N1475="sníž. přenesená",J1475,0)</f>
        <v>0</v>
      </c>
      <c r="BI1475" s="231">
        <f>IF(N1475="nulová",J1475,0)</f>
        <v>0</v>
      </c>
      <c r="BJ1475" s="18" t="s">
        <v>81</v>
      </c>
      <c r="BK1475" s="231">
        <f>ROUND(I1475*H1475,2)</f>
        <v>0</v>
      </c>
      <c r="BL1475" s="18" t="s">
        <v>251</v>
      </c>
      <c r="BM1475" s="230" t="s">
        <v>1557</v>
      </c>
    </row>
    <row r="1476" s="2" customFormat="1">
      <c r="A1476" s="39"/>
      <c r="B1476" s="40"/>
      <c r="C1476" s="41"/>
      <c r="D1476" s="232" t="s">
        <v>170</v>
      </c>
      <c r="E1476" s="41"/>
      <c r="F1476" s="233" t="s">
        <v>1558</v>
      </c>
      <c r="G1476" s="41"/>
      <c r="H1476" s="41"/>
      <c r="I1476" s="234"/>
      <c r="J1476" s="41"/>
      <c r="K1476" s="41"/>
      <c r="L1476" s="45"/>
      <c r="M1476" s="235"/>
      <c r="N1476" s="236"/>
      <c r="O1476" s="92"/>
      <c r="P1476" s="92"/>
      <c r="Q1476" s="92"/>
      <c r="R1476" s="92"/>
      <c r="S1476" s="92"/>
      <c r="T1476" s="93"/>
      <c r="U1476" s="39"/>
      <c r="V1476" s="39"/>
      <c r="W1476" s="39"/>
      <c r="X1476" s="39"/>
      <c r="Y1476" s="39"/>
      <c r="Z1476" s="39"/>
      <c r="AA1476" s="39"/>
      <c r="AB1476" s="39"/>
      <c r="AC1476" s="39"/>
      <c r="AD1476" s="39"/>
      <c r="AE1476" s="39"/>
      <c r="AT1476" s="18" t="s">
        <v>170</v>
      </c>
      <c r="AU1476" s="18" t="s">
        <v>161</v>
      </c>
    </row>
    <row r="1477" s="13" customFormat="1">
      <c r="A1477" s="13"/>
      <c r="B1477" s="237"/>
      <c r="C1477" s="238"/>
      <c r="D1477" s="232" t="s">
        <v>172</v>
      </c>
      <c r="E1477" s="239" t="s">
        <v>1</v>
      </c>
      <c r="F1477" s="240" t="s">
        <v>1559</v>
      </c>
      <c r="G1477" s="238"/>
      <c r="H1477" s="239" t="s">
        <v>1</v>
      </c>
      <c r="I1477" s="241"/>
      <c r="J1477" s="238"/>
      <c r="K1477" s="238"/>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172</v>
      </c>
      <c r="AU1477" s="246" t="s">
        <v>161</v>
      </c>
      <c r="AV1477" s="13" t="s">
        <v>81</v>
      </c>
      <c r="AW1477" s="13" t="s">
        <v>30</v>
      </c>
      <c r="AX1477" s="13" t="s">
        <v>73</v>
      </c>
      <c r="AY1477" s="246" t="s">
        <v>160</v>
      </c>
    </row>
    <row r="1478" s="14" customFormat="1">
      <c r="A1478" s="14"/>
      <c r="B1478" s="247"/>
      <c r="C1478" s="248"/>
      <c r="D1478" s="232" t="s">
        <v>172</v>
      </c>
      <c r="E1478" s="249" t="s">
        <v>1</v>
      </c>
      <c r="F1478" s="250" t="s">
        <v>1560</v>
      </c>
      <c r="G1478" s="248"/>
      <c r="H1478" s="251">
        <v>20.646000000000001</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172</v>
      </c>
      <c r="AU1478" s="257" t="s">
        <v>161</v>
      </c>
      <c r="AV1478" s="14" t="s">
        <v>83</v>
      </c>
      <c r="AW1478" s="14" t="s">
        <v>30</v>
      </c>
      <c r="AX1478" s="14" t="s">
        <v>81</v>
      </c>
      <c r="AY1478" s="257" t="s">
        <v>160</v>
      </c>
    </row>
    <row r="1479" s="2" customFormat="1" ht="21.75" customHeight="1">
      <c r="A1479" s="39"/>
      <c r="B1479" s="40"/>
      <c r="C1479" s="281" t="s">
        <v>1561</v>
      </c>
      <c r="D1479" s="281" t="s">
        <v>832</v>
      </c>
      <c r="E1479" s="282" t="s">
        <v>1562</v>
      </c>
      <c r="F1479" s="283" t="s">
        <v>1563</v>
      </c>
      <c r="G1479" s="284" t="s">
        <v>227</v>
      </c>
      <c r="H1479" s="285">
        <v>0.068000000000000005</v>
      </c>
      <c r="I1479" s="286"/>
      <c r="J1479" s="287">
        <f>ROUND(I1479*H1479,2)</f>
        <v>0</v>
      </c>
      <c r="K1479" s="283" t="s">
        <v>835</v>
      </c>
      <c r="L1479" s="288"/>
      <c r="M1479" s="289" t="s">
        <v>1</v>
      </c>
      <c r="N1479" s="290" t="s">
        <v>38</v>
      </c>
      <c r="O1479" s="92"/>
      <c r="P1479" s="228">
        <f>O1479*H1479</f>
        <v>0</v>
      </c>
      <c r="Q1479" s="228">
        <v>1</v>
      </c>
      <c r="R1479" s="228">
        <f>Q1479*H1479</f>
        <v>0.068000000000000005</v>
      </c>
      <c r="S1479" s="228">
        <v>0</v>
      </c>
      <c r="T1479" s="229">
        <f>S1479*H1479</f>
        <v>0</v>
      </c>
      <c r="U1479" s="39"/>
      <c r="V1479" s="39"/>
      <c r="W1479" s="39"/>
      <c r="X1479" s="39"/>
      <c r="Y1479" s="39"/>
      <c r="Z1479" s="39"/>
      <c r="AA1479" s="39"/>
      <c r="AB1479" s="39"/>
      <c r="AC1479" s="39"/>
      <c r="AD1479" s="39"/>
      <c r="AE1479" s="39"/>
      <c r="AR1479" s="230" t="s">
        <v>399</v>
      </c>
      <c r="AT1479" s="230" t="s">
        <v>832</v>
      </c>
      <c r="AU1479" s="230" t="s">
        <v>161</v>
      </c>
      <c r="AY1479" s="18" t="s">
        <v>160</v>
      </c>
      <c r="BE1479" s="231">
        <f>IF(N1479="základní",J1479,0)</f>
        <v>0</v>
      </c>
      <c r="BF1479" s="231">
        <f>IF(N1479="snížená",J1479,0)</f>
        <v>0</v>
      </c>
      <c r="BG1479" s="231">
        <f>IF(N1479="zákl. přenesená",J1479,0)</f>
        <v>0</v>
      </c>
      <c r="BH1479" s="231">
        <f>IF(N1479="sníž. přenesená",J1479,0)</f>
        <v>0</v>
      </c>
      <c r="BI1479" s="231">
        <f>IF(N1479="nulová",J1479,0)</f>
        <v>0</v>
      </c>
      <c r="BJ1479" s="18" t="s">
        <v>81</v>
      </c>
      <c r="BK1479" s="231">
        <f>ROUND(I1479*H1479,2)</f>
        <v>0</v>
      </c>
      <c r="BL1479" s="18" t="s">
        <v>251</v>
      </c>
      <c r="BM1479" s="230" t="s">
        <v>1564</v>
      </c>
    </row>
    <row r="1480" s="2" customFormat="1">
      <c r="A1480" s="39"/>
      <c r="B1480" s="40"/>
      <c r="C1480" s="41"/>
      <c r="D1480" s="232" t="s">
        <v>170</v>
      </c>
      <c r="E1480" s="41"/>
      <c r="F1480" s="233" t="s">
        <v>1563</v>
      </c>
      <c r="G1480" s="41"/>
      <c r="H1480" s="41"/>
      <c r="I1480" s="234"/>
      <c r="J1480" s="41"/>
      <c r="K1480" s="41"/>
      <c r="L1480" s="45"/>
      <c r="M1480" s="235"/>
      <c r="N1480" s="236"/>
      <c r="O1480" s="92"/>
      <c r="P1480" s="92"/>
      <c r="Q1480" s="92"/>
      <c r="R1480" s="92"/>
      <c r="S1480" s="92"/>
      <c r="T1480" s="93"/>
      <c r="U1480" s="39"/>
      <c r="V1480" s="39"/>
      <c r="W1480" s="39"/>
      <c r="X1480" s="39"/>
      <c r="Y1480" s="39"/>
      <c r="Z1480" s="39"/>
      <c r="AA1480" s="39"/>
      <c r="AB1480" s="39"/>
      <c r="AC1480" s="39"/>
      <c r="AD1480" s="39"/>
      <c r="AE1480" s="39"/>
      <c r="AT1480" s="18" t="s">
        <v>170</v>
      </c>
      <c r="AU1480" s="18" t="s">
        <v>161</v>
      </c>
    </row>
    <row r="1481" s="2" customFormat="1">
      <c r="A1481" s="39"/>
      <c r="B1481" s="40"/>
      <c r="C1481" s="41"/>
      <c r="D1481" s="232" t="s">
        <v>292</v>
      </c>
      <c r="E1481" s="41"/>
      <c r="F1481" s="280" t="s">
        <v>1565</v>
      </c>
      <c r="G1481" s="41"/>
      <c r="H1481" s="41"/>
      <c r="I1481" s="234"/>
      <c r="J1481" s="41"/>
      <c r="K1481" s="41"/>
      <c r="L1481" s="45"/>
      <c r="M1481" s="235"/>
      <c r="N1481" s="236"/>
      <c r="O1481" s="92"/>
      <c r="P1481" s="92"/>
      <c r="Q1481" s="92"/>
      <c r="R1481" s="92"/>
      <c r="S1481" s="92"/>
      <c r="T1481" s="93"/>
      <c r="U1481" s="39"/>
      <c r="V1481" s="39"/>
      <c r="W1481" s="39"/>
      <c r="X1481" s="39"/>
      <c r="Y1481" s="39"/>
      <c r="Z1481" s="39"/>
      <c r="AA1481" s="39"/>
      <c r="AB1481" s="39"/>
      <c r="AC1481" s="39"/>
      <c r="AD1481" s="39"/>
      <c r="AE1481" s="39"/>
      <c r="AT1481" s="18" t="s">
        <v>292</v>
      </c>
      <c r="AU1481" s="18" t="s">
        <v>161</v>
      </c>
    </row>
    <row r="1482" s="13" customFormat="1">
      <c r="A1482" s="13"/>
      <c r="B1482" s="237"/>
      <c r="C1482" s="238"/>
      <c r="D1482" s="232" t="s">
        <v>172</v>
      </c>
      <c r="E1482" s="239" t="s">
        <v>1</v>
      </c>
      <c r="F1482" s="240" t="s">
        <v>1552</v>
      </c>
      <c r="G1482" s="238"/>
      <c r="H1482" s="239" t="s">
        <v>1</v>
      </c>
      <c r="I1482" s="241"/>
      <c r="J1482" s="238"/>
      <c r="K1482" s="238"/>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172</v>
      </c>
      <c r="AU1482" s="246" t="s">
        <v>161</v>
      </c>
      <c r="AV1482" s="13" t="s">
        <v>81</v>
      </c>
      <c r="AW1482" s="13" t="s">
        <v>30</v>
      </c>
      <c r="AX1482" s="13" t="s">
        <v>73</v>
      </c>
      <c r="AY1482" s="246" t="s">
        <v>160</v>
      </c>
    </row>
    <row r="1483" s="14" customFormat="1">
      <c r="A1483" s="14"/>
      <c r="B1483" s="247"/>
      <c r="C1483" s="248"/>
      <c r="D1483" s="232" t="s">
        <v>172</v>
      </c>
      <c r="E1483" s="249" t="s">
        <v>1</v>
      </c>
      <c r="F1483" s="250" t="s">
        <v>1566</v>
      </c>
      <c r="G1483" s="248"/>
      <c r="H1483" s="251">
        <v>0.043999999999999997</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172</v>
      </c>
      <c r="AU1483" s="257" t="s">
        <v>161</v>
      </c>
      <c r="AV1483" s="14" t="s">
        <v>83</v>
      </c>
      <c r="AW1483" s="14" t="s">
        <v>30</v>
      </c>
      <c r="AX1483" s="14" t="s">
        <v>73</v>
      </c>
      <c r="AY1483" s="257" t="s">
        <v>160</v>
      </c>
    </row>
    <row r="1484" s="13" customFormat="1">
      <c r="A1484" s="13"/>
      <c r="B1484" s="237"/>
      <c r="C1484" s="238"/>
      <c r="D1484" s="232" t="s">
        <v>172</v>
      </c>
      <c r="E1484" s="239" t="s">
        <v>1</v>
      </c>
      <c r="F1484" s="240" t="s">
        <v>1559</v>
      </c>
      <c r="G1484" s="238"/>
      <c r="H1484" s="239" t="s">
        <v>1</v>
      </c>
      <c r="I1484" s="241"/>
      <c r="J1484" s="238"/>
      <c r="K1484" s="238"/>
      <c r="L1484" s="242"/>
      <c r="M1484" s="243"/>
      <c r="N1484" s="244"/>
      <c r="O1484" s="244"/>
      <c r="P1484" s="244"/>
      <c r="Q1484" s="244"/>
      <c r="R1484" s="244"/>
      <c r="S1484" s="244"/>
      <c r="T1484" s="245"/>
      <c r="U1484" s="13"/>
      <c r="V1484" s="13"/>
      <c r="W1484" s="13"/>
      <c r="X1484" s="13"/>
      <c r="Y1484" s="13"/>
      <c r="Z1484" s="13"/>
      <c r="AA1484" s="13"/>
      <c r="AB1484" s="13"/>
      <c r="AC1484" s="13"/>
      <c r="AD1484" s="13"/>
      <c r="AE1484" s="13"/>
      <c r="AT1484" s="246" t="s">
        <v>172</v>
      </c>
      <c r="AU1484" s="246" t="s">
        <v>161</v>
      </c>
      <c r="AV1484" s="13" t="s">
        <v>81</v>
      </c>
      <c r="AW1484" s="13" t="s">
        <v>30</v>
      </c>
      <c r="AX1484" s="13" t="s">
        <v>73</v>
      </c>
      <c r="AY1484" s="246" t="s">
        <v>160</v>
      </c>
    </row>
    <row r="1485" s="14" customFormat="1">
      <c r="A1485" s="14"/>
      <c r="B1485" s="247"/>
      <c r="C1485" s="248"/>
      <c r="D1485" s="232" t="s">
        <v>172</v>
      </c>
      <c r="E1485" s="249" t="s">
        <v>1</v>
      </c>
      <c r="F1485" s="250" t="s">
        <v>1567</v>
      </c>
      <c r="G1485" s="248"/>
      <c r="H1485" s="251">
        <v>0.021000000000000001</v>
      </c>
      <c r="I1485" s="252"/>
      <c r="J1485" s="248"/>
      <c r="K1485" s="248"/>
      <c r="L1485" s="253"/>
      <c r="M1485" s="254"/>
      <c r="N1485" s="255"/>
      <c r="O1485" s="255"/>
      <c r="P1485" s="255"/>
      <c r="Q1485" s="255"/>
      <c r="R1485" s="255"/>
      <c r="S1485" s="255"/>
      <c r="T1485" s="256"/>
      <c r="U1485" s="14"/>
      <c r="V1485" s="14"/>
      <c r="W1485" s="14"/>
      <c r="X1485" s="14"/>
      <c r="Y1485" s="14"/>
      <c r="Z1485" s="14"/>
      <c r="AA1485" s="14"/>
      <c r="AB1485" s="14"/>
      <c r="AC1485" s="14"/>
      <c r="AD1485" s="14"/>
      <c r="AE1485" s="14"/>
      <c r="AT1485" s="257" t="s">
        <v>172</v>
      </c>
      <c r="AU1485" s="257" t="s">
        <v>161</v>
      </c>
      <c r="AV1485" s="14" t="s">
        <v>83</v>
      </c>
      <c r="AW1485" s="14" t="s">
        <v>30</v>
      </c>
      <c r="AX1485" s="14" t="s">
        <v>73</v>
      </c>
      <c r="AY1485" s="257" t="s">
        <v>160</v>
      </c>
    </row>
    <row r="1486" s="16" customFormat="1">
      <c r="A1486" s="16"/>
      <c r="B1486" s="269"/>
      <c r="C1486" s="270"/>
      <c r="D1486" s="232" t="s">
        <v>172</v>
      </c>
      <c r="E1486" s="271" t="s">
        <v>1</v>
      </c>
      <c r="F1486" s="272" t="s">
        <v>182</v>
      </c>
      <c r="G1486" s="270"/>
      <c r="H1486" s="273">
        <v>0.065000000000000002</v>
      </c>
      <c r="I1486" s="274"/>
      <c r="J1486" s="270"/>
      <c r="K1486" s="270"/>
      <c r="L1486" s="275"/>
      <c r="M1486" s="276"/>
      <c r="N1486" s="277"/>
      <c r="O1486" s="277"/>
      <c r="P1486" s="277"/>
      <c r="Q1486" s="277"/>
      <c r="R1486" s="277"/>
      <c r="S1486" s="277"/>
      <c r="T1486" s="278"/>
      <c r="U1486" s="16"/>
      <c r="V1486" s="16"/>
      <c r="W1486" s="16"/>
      <c r="X1486" s="16"/>
      <c r="Y1486" s="16"/>
      <c r="Z1486" s="16"/>
      <c r="AA1486" s="16"/>
      <c r="AB1486" s="16"/>
      <c r="AC1486" s="16"/>
      <c r="AD1486" s="16"/>
      <c r="AE1486" s="16"/>
      <c r="AT1486" s="279" t="s">
        <v>172</v>
      </c>
      <c r="AU1486" s="279" t="s">
        <v>161</v>
      </c>
      <c r="AV1486" s="16" t="s">
        <v>168</v>
      </c>
      <c r="AW1486" s="16" t="s">
        <v>30</v>
      </c>
      <c r="AX1486" s="16" t="s">
        <v>81</v>
      </c>
      <c r="AY1486" s="279" t="s">
        <v>160</v>
      </c>
    </row>
    <row r="1487" s="14" customFormat="1">
      <c r="A1487" s="14"/>
      <c r="B1487" s="247"/>
      <c r="C1487" s="248"/>
      <c r="D1487" s="232" t="s">
        <v>172</v>
      </c>
      <c r="E1487" s="248"/>
      <c r="F1487" s="250" t="s">
        <v>1568</v>
      </c>
      <c r="G1487" s="248"/>
      <c r="H1487" s="251">
        <v>0.068000000000000005</v>
      </c>
      <c r="I1487" s="252"/>
      <c r="J1487" s="248"/>
      <c r="K1487" s="248"/>
      <c r="L1487" s="253"/>
      <c r="M1487" s="254"/>
      <c r="N1487" s="255"/>
      <c r="O1487" s="255"/>
      <c r="P1487" s="255"/>
      <c r="Q1487" s="255"/>
      <c r="R1487" s="255"/>
      <c r="S1487" s="255"/>
      <c r="T1487" s="256"/>
      <c r="U1487" s="14"/>
      <c r="V1487" s="14"/>
      <c r="W1487" s="14"/>
      <c r="X1487" s="14"/>
      <c r="Y1487" s="14"/>
      <c r="Z1487" s="14"/>
      <c r="AA1487" s="14"/>
      <c r="AB1487" s="14"/>
      <c r="AC1487" s="14"/>
      <c r="AD1487" s="14"/>
      <c r="AE1487" s="14"/>
      <c r="AT1487" s="257" t="s">
        <v>172</v>
      </c>
      <c r="AU1487" s="257" t="s">
        <v>161</v>
      </c>
      <c r="AV1487" s="14" t="s">
        <v>83</v>
      </c>
      <c r="AW1487" s="14" t="s">
        <v>4</v>
      </c>
      <c r="AX1487" s="14" t="s">
        <v>81</v>
      </c>
      <c r="AY1487" s="257" t="s">
        <v>160</v>
      </c>
    </row>
    <row r="1488" s="2" customFormat="1" ht="24.15" customHeight="1">
      <c r="A1488" s="39"/>
      <c r="B1488" s="40"/>
      <c r="C1488" s="219" t="s">
        <v>1569</v>
      </c>
      <c r="D1488" s="219" t="s">
        <v>163</v>
      </c>
      <c r="E1488" s="220" t="s">
        <v>1502</v>
      </c>
      <c r="F1488" s="221" t="s">
        <v>1503</v>
      </c>
      <c r="G1488" s="222" t="s">
        <v>1486</v>
      </c>
      <c r="H1488" s="223">
        <v>156.625</v>
      </c>
      <c r="I1488" s="224"/>
      <c r="J1488" s="225">
        <f>ROUND(I1488*H1488,2)</f>
        <v>0</v>
      </c>
      <c r="K1488" s="221" t="s">
        <v>167</v>
      </c>
      <c r="L1488" s="45"/>
      <c r="M1488" s="226" t="s">
        <v>1</v>
      </c>
      <c r="N1488" s="227" t="s">
        <v>38</v>
      </c>
      <c r="O1488" s="92"/>
      <c r="P1488" s="228">
        <f>O1488*H1488</f>
        <v>0</v>
      </c>
      <c r="Q1488" s="228">
        <v>4.93375E-05</v>
      </c>
      <c r="R1488" s="228">
        <f>Q1488*H1488</f>
        <v>0.0077274859374999996</v>
      </c>
      <c r="S1488" s="228">
        <v>0</v>
      </c>
      <c r="T1488" s="229">
        <f>S1488*H1488</f>
        <v>0</v>
      </c>
      <c r="U1488" s="39"/>
      <c r="V1488" s="39"/>
      <c r="W1488" s="39"/>
      <c r="X1488" s="39"/>
      <c r="Y1488" s="39"/>
      <c r="Z1488" s="39"/>
      <c r="AA1488" s="39"/>
      <c r="AB1488" s="39"/>
      <c r="AC1488" s="39"/>
      <c r="AD1488" s="39"/>
      <c r="AE1488" s="39"/>
      <c r="AR1488" s="230" t="s">
        <v>251</v>
      </c>
      <c r="AT1488" s="230" t="s">
        <v>163</v>
      </c>
      <c r="AU1488" s="230" t="s">
        <v>161</v>
      </c>
      <c r="AY1488" s="18" t="s">
        <v>160</v>
      </c>
      <c r="BE1488" s="231">
        <f>IF(N1488="základní",J1488,0)</f>
        <v>0</v>
      </c>
      <c r="BF1488" s="231">
        <f>IF(N1488="snížená",J1488,0)</f>
        <v>0</v>
      </c>
      <c r="BG1488" s="231">
        <f>IF(N1488="zákl. přenesená",J1488,0)</f>
        <v>0</v>
      </c>
      <c r="BH1488" s="231">
        <f>IF(N1488="sníž. přenesená",J1488,0)</f>
        <v>0</v>
      </c>
      <c r="BI1488" s="231">
        <f>IF(N1488="nulová",J1488,0)</f>
        <v>0</v>
      </c>
      <c r="BJ1488" s="18" t="s">
        <v>81</v>
      </c>
      <c r="BK1488" s="231">
        <f>ROUND(I1488*H1488,2)</f>
        <v>0</v>
      </c>
      <c r="BL1488" s="18" t="s">
        <v>251</v>
      </c>
      <c r="BM1488" s="230" t="s">
        <v>1570</v>
      </c>
    </row>
    <row r="1489" s="2" customFormat="1">
      <c r="A1489" s="39"/>
      <c r="B1489" s="40"/>
      <c r="C1489" s="41"/>
      <c r="D1489" s="232" t="s">
        <v>170</v>
      </c>
      <c r="E1489" s="41"/>
      <c r="F1489" s="233" t="s">
        <v>1505</v>
      </c>
      <c r="G1489" s="41"/>
      <c r="H1489" s="41"/>
      <c r="I1489" s="234"/>
      <c r="J1489" s="41"/>
      <c r="K1489" s="41"/>
      <c r="L1489" s="45"/>
      <c r="M1489" s="235"/>
      <c r="N1489" s="236"/>
      <c r="O1489" s="92"/>
      <c r="P1489" s="92"/>
      <c r="Q1489" s="92"/>
      <c r="R1489" s="92"/>
      <c r="S1489" s="92"/>
      <c r="T1489" s="93"/>
      <c r="U1489" s="39"/>
      <c r="V1489" s="39"/>
      <c r="W1489" s="39"/>
      <c r="X1489" s="39"/>
      <c r="Y1489" s="39"/>
      <c r="Z1489" s="39"/>
      <c r="AA1489" s="39"/>
      <c r="AB1489" s="39"/>
      <c r="AC1489" s="39"/>
      <c r="AD1489" s="39"/>
      <c r="AE1489" s="39"/>
      <c r="AT1489" s="18" t="s">
        <v>170</v>
      </c>
      <c r="AU1489" s="18" t="s">
        <v>161</v>
      </c>
    </row>
    <row r="1490" s="13" customFormat="1">
      <c r="A1490" s="13"/>
      <c r="B1490" s="237"/>
      <c r="C1490" s="238"/>
      <c r="D1490" s="232" t="s">
        <v>172</v>
      </c>
      <c r="E1490" s="239" t="s">
        <v>1</v>
      </c>
      <c r="F1490" s="240" t="s">
        <v>689</v>
      </c>
      <c r="G1490" s="238"/>
      <c r="H1490" s="239" t="s">
        <v>1</v>
      </c>
      <c r="I1490" s="241"/>
      <c r="J1490" s="238"/>
      <c r="K1490" s="238"/>
      <c r="L1490" s="242"/>
      <c r="M1490" s="243"/>
      <c r="N1490" s="244"/>
      <c r="O1490" s="244"/>
      <c r="P1490" s="244"/>
      <c r="Q1490" s="244"/>
      <c r="R1490" s="244"/>
      <c r="S1490" s="244"/>
      <c r="T1490" s="245"/>
      <c r="U1490" s="13"/>
      <c r="V1490" s="13"/>
      <c r="W1490" s="13"/>
      <c r="X1490" s="13"/>
      <c r="Y1490" s="13"/>
      <c r="Z1490" s="13"/>
      <c r="AA1490" s="13"/>
      <c r="AB1490" s="13"/>
      <c r="AC1490" s="13"/>
      <c r="AD1490" s="13"/>
      <c r="AE1490" s="13"/>
      <c r="AT1490" s="246" t="s">
        <v>172</v>
      </c>
      <c r="AU1490" s="246" t="s">
        <v>161</v>
      </c>
      <c r="AV1490" s="13" t="s">
        <v>81</v>
      </c>
      <c r="AW1490" s="13" t="s">
        <v>30</v>
      </c>
      <c r="AX1490" s="13" t="s">
        <v>73</v>
      </c>
      <c r="AY1490" s="246" t="s">
        <v>160</v>
      </c>
    </row>
    <row r="1491" s="13" customFormat="1">
      <c r="A1491" s="13"/>
      <c r="B1491" s="237"/>
      <c r="C1491" s="238"/>
      <c r="D1491" s="232" t="s">
        <v>172</v>
      </c>
      <c r="E1491" s="239" t="s">
        <v>1</v>
      </c>
      <c r="F1491" s="240" t="s">
        <v>1571</v>
      </c>
      <c r="G1491" s="238"/>
      <c r="H1491" s="239" t="s">
        <v>1</v>
      </c>
      <c r="I1491" s="241"/>
      <c r="J1491" s="238"/>
      <c r="K1491" s="238"/>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172</v>
      </c>
      <c r="AU1491" s="246" t="s">
        <v>161</v>
      </c>
      <c r="AV1491" s="13" t="s">
        <v>81</v>
      </c>
      <c r="AW1491" s="13" t="s">
        <v>30</v>
      </c>
      <c r="AX1491" s="13" t="s">
        <v>73</v>
      </c>
      <c r="AY1491" s="246" t="s">
        <v>160</v>
      </c>
    </row>
    <row r="1492" s="14" customFormat="1">
      <c r="A1492" s="14"/>
      <c r="B1492" s="247"/>
      <c r="C1492" s="248"/>
      <c r="D1492" s="232" t="s">
        <v>172</v>
      </c>
      <c r="E1492" s="249" t="s">
        <v>1</v>
      </c>
      <c r="F1492" s="250" t="s">
        <v>1572</v>
      </c>
      <c r="G1492" s="248"/>
      <c r="H1492" s="251">
        <v>156.625</v>
      </c>
      <c r="I1492" s="252"/>
      <c r="J1492" s="248"/>
      <c r="K1492" s="248"/>
      <c r="L1492" s="253"/>
      <c r="M1492" s="254"/>
      <c r="N1492" s="255"/>
      <c r="O1492" s="255"/>
      <c r="P1492" s="255"/>
      <c r="Q1492" s="255"/>
      <c r="R1492" s="255"/>
      <c r="S1492" s="255"/>
      <c r="T1492" s="256"/>
      <c r="U1492" s="14"/>
      <c r="V1492" s="14"/>
      <c r="W1492" s="14"/>
      <c r="X1492" s="14"/>
      <c r="Y1492" s="14"/>
      <c r="Z1492" s="14"/>
      <c r="AA1492" s="14"/>
      <c r="AB1492" s="14"/>
      <c r="AC1492" s="14"/>
      <c r="AD1492" s="14"/>
      <c r="AE1492" s="14"/>
      <c r="AT1492" s="257" t="s">
        <v>172</v>
      </c>
      <c r="AU1492" s="257" t="s">
        <v>161</v>
      </c>
      <c r="AV1492" s="14" t="s">
        <v>83</v>
      </c>
      <c r="AW1492" s="14" t="s">
        <v>30</v>
      </c>
      <c r="AX1492" s="14" t="s">
        <v>81</v>
      </c>
      <c r="AY1492" s="257" t="s">
        <v>160</v>
      </c>
    </row>
    <row r="1493" s="2" customFormat="1" ht="21.75" customHeight="1">
      <c r="A1493" s="39"/>
      <c r="B1493" s="40"/>
      <c r="C1493" s="281" t="s">
        <v>1573</v>
      </c>
      <c r="D1493" s="281" t="s">
        <v>832</v>
      </c>
      <c r="E1493" s="282" t="s">
        <v>1574</v>
      </c>
      <c r="F1493" s="283" t="s">
        <v>1575</v>
      </c>
      <c r="G1493" s="284" t="s">
        <v>227</v>
      </c>
      <c r="H1493" s="285">
        <v>0.16500000000000001</v>
      </c>
      <c r="I1493" s="286"/>
      <c r="J1493" s="287">
        <f>ROUND(I1493*H1493,2)</f>
        <v>0</v>
      </c>
      <c r="K1493" s="283" t="s">
        <v>835</v>
      </c>
      <c r="L1493" s="288"/>
      <c r="M1493" s="289" t="s">
        <v>1</v>
      </c>
      <c r="N1493" s="290" t="s">
        <v>38</v>
      </c>
      <c r="O1493" s="92"/>
      <c r="P1493" s="228">
        <f>O1493*H1493</f>
        <v>0</v>
      </c>
      <c r="Q1493" s="228">
        <v>1</v>
      </c>
      <c r="R1493" s="228">
        <f>Q1493*H1493</f>
        <v>0.16500000000000001</v>
      </c>
      <c r="S1493" s="228">
        <v>0</v>
      </c>
      <c r="T1493" s="229">
        <f>S1493*H1493</f>
        <v>0</v>
      </c>
      <c r="U1493" s="39"/>
      <c r="V1493" s="39"/>
      <c r="W1493" s="39"/>
      <c r="X1493" s="39"/>
      <c r="Y1493" s="39"/>
      <c r="Z1493" s="39"/>
      <c r="AA1493" s="39"/>
      <c r="AB1493" s="39"/>
      <c r="AC1493" s="39"/>
      <c r="AD1493" s="39"/>
      <c r="AE1493" s="39"/>
      <c r="AR1493" s="230" t="s">
        <v>399</v>
      </c>
      <c r="AT1493" s="230" t="s">
        <v>832</v>
      </c>
      <c r="AU1493" s="230" t="s">
        <v>161</v>
      </c>
      <c r="AY1493" s="18" t="s">
        <v>160</v>
      </c>
      <c r="BE1493" s="231">
        <f>IF(N1493="základní",J1493,0)</f>
        <v>0</v>
      </c>
      <c r="BF1493" s="231">
        <f>IF(N1493="snížená",J1493,0)</f>
        <v>0</v>
      </c>
      <c r="BG1493" s="231">
        <f>IF(N1493="zákl. přenesená",J1493,0)</f>
        <v>0</v>
      </c>
      <c r="BH1493" s="231">
        <f>IF(N1493="sníž. přenesená",J1493,0)</f>
        <v>0</v>
      </c>
      <c r="BI1493" s="231">
        <f>IF(N1493="nulová",J1493,0)</f>
        <v>0</v>
      </c>
      <c r="BJ1493" s="18" t="s">
        <v>81</v>
      </c>
      <c r="BK1493" s="231">
        <f>ROUND(I1493*H1493,2)</f>
        <v>0</v>
      </c>
      <c r="BL1493" s="18" t="s">
        <v>251</v>
      </c>
      <c r="BM1493" s="230" t="s">
        <v>1576</v>
      </c>
    </row>
    <row r="1494" s="2" customFormat="1">
      <c r="A1494" s="39"/>
      <c r="B1494" s="40"/>
      <c r="C1494" s="41"/>
      <c r="D1494" s="232" t="s">
        <v>170</v>
      </c>
      <c r="E1494" s="41"/>
      <c r="F1494" s="233" t="s">
        <v>1575</v>
      </c>
      <c r="G1494" s="41"/>
      <c r="H1494" s="41"/>
      <c r="I1494" s="234"/>
      <c r="J1494" s="41"/>
      <c r="K1494" s="41"/>
      <c r="L1494" s="45"/>
      <c r="M1494" s="235"/>
      <c r="N1494" s="236"/>
      <c r="O1494" s="92"/>
      <c r="P1494" s="92"/>
      <c r="Q1494" s="92"/>
      <c r="R1494" s="92"/>
      <c r="S1494" s="92"/>
      <c r="T1494" s="93"/>
      <c r="U1494" s="39"/>
      <c r="V1494" s="39"/>
      <c r="W1494" s="39"/>
      <c r="X1494" s="39"/>
      <c r="Y1494" s="39"/>
      <c r="Z1494" s="39"/>
      <c r="AA1494" s="39"/>
      <c r="AB1494" s="39"/>
      <c r="AC1494" s="39"/>
      <c r="AD1494" s="39"/>
      <c r="AE1494" s="39"/>
      <c r="AT1494" s="18" t="s">
        <v>170</v>
      </c>
      <c r="AU1494" s="18" t="s">
        <v>161</v>
      </c>
    </row>
    <row r="1495" s="2" customFormat="1">
      <c r="A1495" s="39"/>
      <c r="B1495" s="40"/>
      <c r="C1495" s="41"/>
      <c r="D1495" s="232" t="s">
        <v>292</v>
      </c>
      <c r="E1495" s="41"/>
      <c r="F1495" s="280" t="s">
        <v>1577</v>
      </c>
      <c r="G1495" s="41"/>
      <c r="H1495" s="41"/>
      <c r="I1495" s="234"/>
      <c r="J1495" s="41"/>
      <c r="K1495" s="41"/>
      <c r="L1495" s="45"/>
      <c r="M1495" s="235"/>
      <c r="N1495" s="236"/>
      <c r="O1495" s="92"/>
      <c r="P1495" s="92"/>
      <c r="Q1495" s="92"/>
      <c r="R1495" s="92"/>
      <c r="S1495" s="92"/>
      <c r="T1495" s="93"/>
      <c r="U1495" s="39"/>
      <c r="V1495" s="39"/>
      <c r="W1495" s="39"/>
      <c r="X1495" s="39"/>
      <c r="Y1495" s="39"/>
      <c r="Z1495" s="39"/>
      <c r="AA1495" s="39"/>
      <c r="AB1495" s="39"/>
      <c r="AC1495" s="39"/>
      <c r="AD1495" s="39"/>
      <c r="AE1495" s="39"/>
      <c r="AT1495" s="18" t="s">
        <v>292</v>
      </c>
      <c r="AU1495" s="18" t="s">
        <v>161</v>
      </c>
    </row>
    <row r="1496" s="13" customFormat="1">
      <c r="A1496" s="13"/>
      <c r="B1496" s="237"/>
      <c r="C1496" s="238"/>
      <c r="D1496" s="232" t="s">
        <v>172</v>
      </c>
      <c r="E1496" s="239" t="s">
        <v>1</v>
      </c>
      <c r="F1496" s="240" t="s">
        <v>689</v>
      </c>
      <c r="G1496" s="238"/>
      <c r="H1496" s="239" t="s">
        <v>1</v>
      </c>
      <c r="I1496" s="241"/>
      <c r="J1496" s="238"/>
      <c r="K1496" s="238"/>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172</v>
      </c>
      <c r="AU1496" s="246" t="s">
        <v>161</v>
      </c>
      <c r="AV1496" s="13" t="s">
        <v>81</v>
      </c>
      <c r="AW1496" s="13" t="s">
        <v>30</v>
      </c>
      <c r="AX1496" s="13" t="s">
        <v>73</v>
      </c>
      <c r="AY1496" s="246" t="s">
        <v>160</v>
      </c>
    </row>
    <row r="1497" s="13" customFormat="1">
      <c r="A1497" s="13"/>
      <c r="B1497" s="237"/>
      <c r="C1497" s="238"/>
      <c r="D1497" s="232" t="s">
        <v>172</v>
      </c>
      <c r="E1497" s="239" t="s">
        <v>1</v>
      </c>
      <c r="F1497" s="240" t="s">
        <v>1571</v>
      </c>
      <c r="G1497" s="238"/>
      <c r="H1497" s="239" t="s">
        <v>1</v>
      </c>
      <c r="I1497" s="241"/>
      <c r="J1497" s="238"/>
      <c r="K1497" s="238"/>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172</v>
      </c>
      <c r="AU1497" s="246" t="s">
        <v>161</v>
      </c>
      <c r="AV1497" s="13" t="s">
        <v>81</v>
      </c>
      <c r="AW1497" s="13" t="s">
        <v>30</v>
      </c>
      <c r="AX1497" s="13" t="s">
        <v>73</v>
      </c>
      <c r="AY1497" s="246" t="s">
        <v>160</v>
      </c>
    </row>
    <row r="1498" s="14" customFormat="1">
      <c r="A1498" s="14"/>
      <c r="B1498" s="247"/>
      <c r="C1498" s="248"/>
      <c r="D1498" s="232" t="s">
        <v>172</v>
      </c>
      <c r="E1498" s="249" t="s">
        <v>1</v>
      </c>
      <c r="F1498" s="250" t="s">
        <v>1578</v>
      </c>
      <c r="G1498" s="248"/>
      <c r="H1498" s="251">
        <v>0.157</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172</v>
      </c>
      <c r="AU1498" s="257" t="s">
        <v>161</v>
      </c>
      <c r="AV1498" s="14" t="s">
        <v>83</v>
      </c>
      <c r="AW1498" s="14" t="s">
        <v>30</v>
      </c>
      <c r="AX1498" s="14" t="s">
        <v>81</v>
      </c>
      <c r="AY1498" s="257" t="s">
        <v>160</v>
      </c>
    </row>
    <row r="1499" s="14" customFormat="1">
      <c r="A1499" s="14"/>
      <c r="B1499" s="247"/>
      <c r="C1499" s="248"/>
      <c r="D1499" s="232" t="s">
        <v>172</v>
      </c>
      <c r="E1499" s="248"/>
      <c r="F1499" s="250" t="s">
        <v>1579</v>
      </c>
      <c r="G1499" s="248"/>
      <c r="H1499" s="251">
        <v>0.16500000000000001</v>
      </c>
      <c r="I1499" s="252"/>
      <c r="J1499" s="248"/>
      <c r="K1499" s="248"/>
      <c r="L1499" s="253"/>
      <c r="M1499" s="254"/>
      <c r="N1499" s="255"/>
      <c r="O1499" s="255"/>
      <c r="P1499" s="255"/>
      <c r="Q1499" s="255"/>
      <c r="R1499" s="255"/>
      <c r="S1499" s="255"/>
      <c r="T1499" s="256"/>
      <c r="U1499" s="14"/>
      <c r="V1499" s="14"/>
      <c r="W1499" s="14"/>
      <c r="X1499" s="14"/>
      <c r="Y1499" s="14"/>
      <c r="Z1499" s="14"/>
      <c r="AA1499" s="14"/>
      <c r="AB1499" s="14"/>
      <c r="AC1499" s="14"/>
      <c r="AD1499" s="14"/>
      <c r="AE1499" s="14"/>
      <c r="AT1499" s="257" t="s">
        <v>172</v>
      </c>
      <c r="AU1499" s="257" t="s">
        <v>161</v>
      </c>
      <c r="AV1499" s="14" t="s">
        <v>83</v>
      </c>
      <c r="AW1499" s="14" t="s">
        <v>4</v>
      </c>
      <c r="AX1499" s="14" t="s">
        <v>81</v>
      </c>
      <c r="AY1499" s="257" t="s">
        <v>160</v>
      </c>
    </row>
    <row r="1500" s="2" customFormat="1" ht="24.15" customHeight="1">
      <c r="A1500" s="39"/>
      <c r="B1500" s="40"/>
      <c r="C1500" s="219" t="s">
        <v>1580</v>
      </c>
      <c r="D1500" s="219" t="s">
        <v>163</v>
      </c>
      <c r="E1500" s="220" t="s">
        <v>1517</v>
      </c>
      <c r="F1500" s="221" t="s">
        <v>1518</v>
      </c>
      <c r="G1500" s="222" t="s">
        <v>1486</v>
      </c>
      <c r="H1500" s="223">
        <v>663.95100000000002</v>
      </c>
      <c r="I1500" s="224"/>
      <c r="J1500" s="225">
        <f>ROUND(I1500*H1500,2)</f>
        <v>0</v>
      </c>
      <c r="K1500" s="221" t="s">
        <v>167</v>
      </c>
      <c r="L1500" s="45"/>
      <c r="M1500" s="226" t="s">
        <v>1</v>
      </c>
      <c r="N1500" s="227" t="s">
        <v>38</v>
      </c>
      <c r="O1500" s="92"/>
      <c r="P1500" s="228">
        <f>O1500*H1500</f>
        <v>0</v>
      </c>
      <c r="Q1500" s="228">
        <v>4.6999999999999997E-05</v>
      </c>
      <c r="R1500" s="228">
        <f>Q1500*H1500</f>
        <v>0.031205696999999998</v>
      </c>
      <c r="S1500" s="228">
        <v>0</v>
      </c>
      <c r="T1500" s="229">
        <f>S1500*H1500</f>
        <v>0</v>
      </c>
      <c r="U1500" s="39"/>
      <c r="V1500" s="39"/>
      <c r="W1500" s="39"/>
      <c r="X1500" s="39"/>
      <c r="Y1500" s="39"/>
      <c r="Z1500" s="39"/>
      <c r="AA1500" s="39"/>
      <c r="AB1500" s="39"/>
      <c r="AC1500" s="39"/>
      <c r="AD1500" s="39"/>
      <c r="AE1500" s="39"/>
      <c r="AR1500" s="230" t="s">
        <v>251</v>
      </c>
      <c r="AT1500" s="230" t="s">
        <v>163</v>
      </c>
      <c r="AU1500" s="230" t="s">
        <v>161</v>
      </c>
      <c r="AY1500" s="18" t="s">
        <v>160</v>
      </c>
      <c r="BE1500" s="231">
        <f>IF(N1500="základní",J1500,0)</f>
        <v>0</v>
      </c>
      <c r="BF1500" s="231">
        <f>IF(N1500="snížená",J1500,0)</f>
        <v>0</v>
      </c>
      <c r="BG1500" s="231">
        <f>IF(N1500="zákl. přenesená",J1500,0)</f>
        <v>0</v>
      </c>
      <c r="BH1500" s="231">
        <f>IF(N1500="sníž. přenesená",J1500,0)</f>
        <v>0</v>
      </c>
      <c r="BI1500" s="231">
        <f>IF(N1500="nulová",J1500,0)</f>
        <v>0</v>
      </c>
      <c r="BJ1500" s="18" t="s">
        <v>81</v>
      </c>
      <c r="BK1500" s="231">
        <f>ROUND(I1500*H1500,2)</f>
        <v>0</v>
      </c>
      <c r="BL1500" s="18" t="s">
        <v>251</v>
      </c>
      <c r="BM1500" s="230" t="s">
        <v>1581</v>
      </c>
    </row>
    <row r="1501" s="2" customFormat="1">
      <c r="A1501" s="39"/>
      <c r="B1501" s="40"/>
      <c r="C1501" s="41"/>
      <c r="D1501" s="232" t="s">
        <v>170</v>
      </c>
      <c r="E1501" s="41"/>
      <c r="F1501" s="233" t="s">
        <v>1520</v>
      </c>
      <c r="G1501" s="41"/>
      <c r="H1501" s="41"/>
      <c r="I1501" s="234"/>
      <c r="J1501" s="41"/>
      <c r="K1501" s="41"/>
      <c r="L1501" s="45"/>
      <c r="M1501" s="235"/>
      <c r="N1501" s="236"/>
      <c r="O1501" s="92"/>
      <c r="P1501" s="92"/>
      <c r="Q1501" s="92"/>
      <c r="R1501" s="92"/>
      <c r="S1501" s="92"/>
      <c r="T1501" s="93"/>
      <c r="U1501" s="39"/>
      <c r="V1501" s="39"/>
      <c r="W1501" s="39"/>
      <c r="X1501" s="39"/>
      <c r="Y1501" s="39"/>
      <c r="Z1501" s="39"/>
      <c r="AA1501" s="39"/>
      <c r="AB1501" s="39"/>
      <c r="AC1501" s="39"/>
      <c r="AD1501" s="39"/>
      <c r="AE1501" s="39"/>
      <c r="AT1501" s="18" t="s">
        <v>170</v>
      </c>
      <c r="AU1501" s="18" t="s">
        <v>161</v>
      </c>
    </row>
    <row r="1502" s="13" customFormat="1">
      <c r="A1502" s="13"/>
      <c r="B1502" s="237"/>
      <c r="C1502" s="238"/>
      <c r="D1502" s="232" t="s">
        <v>172</v>
      </c>
      <c r="E1502" s="239" t="s">
        <v>1</v>
      </c>
      <c r="F1502" s="240" t="s">
        <v>1582</v>
      </c>
      <c r="G1502" s="238"/>
      <c r="H1502" s="239" t="s">
        <v>1</v>
      </c>
      <c r="I1502" s="241"/>
      <c r="J1502" s="238"/>
      <c r="K1502" s="238"/>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172</v>
      </c>
      <c r="AU1502" s="246" t="s">
        <v>161</v>
      </c>
      <c r="AV1502" s="13" t="s">
        <v>81</v>
      </c>
      <c r="AW1502" s="13" t="s">
        <v>30</v>
      </c>
      <c r="AX1502" s="13" t="s">
        <v>73</v>
      </c>
      <c r="AY1502" s="246" t="s">
        <v>160</v>
      </c>
    </row>
    <row r="1503" s="13" customFormat="1">
      <c r="A1503" s="13"/>
      <c r="B1503" s="237"/>
      <c r="C1503" s="238"/>
      <c r="D1503" s="232" t="s">
        <v>172</v>
      </c>
      <c r="E1503" s="239" t="s">
        <v>1</v>
      </c>
      <c r="F1503" s="240" t="s">
        <v>1583</v>
      </c>
      <c r="G1503" s="238"/>
      <c r="H1503" s="239" t="s">
        <v>1</v>
      </c>
      <c r="I1503" s="241"/>
      <c r="J1503" s="238"/>
      <c r="K1503" s="238"/>
      <c r="L1503" s="242"/>
      <c r="M1503" s="243"/>
      <c r="N1503" s="244"/>
      <c r="O1503" s="244"/>
      <c r="P1503" s="244"/>
      <c r="Q1503" s="244"/>
      <c r="R1503" s="244"/>
      <c r="S1503" s="244"/>
      <c r="T1503" s="245"/>
      <c r="U1503" s="13"/>
      <c r="V1503" s="13"/>
      <c r="W1503" s="13"/>
      <c r="X1503" s="13"/>
      <c r="Y1503" s="13"/>
      <c r="Z1503" s="13"/>
      <c r="AA1503" s="13"/>
      <c r="AB1503" s="13"/>
      <c r="AC1503" s="13"/>
      <c r="AD1503" s="13"/>
      <c r="AE1503" s="13"/>
      <c r="AT1503" s="246" t="s">
        <v>172</v>
      </c>
      <c r="AU1503" s="246" t="s">
        <v>161</v>
      </c>
      <c r="AV1503" s="13" t="s">
        <v>81</v>
      </c>
      <c r="AW1503" s="13" t="s">
        <v>30</v>
      </c>
      <c r="AX1503" s="13" t="s">
        <v>73</v>
      </c>
      <c r="AY1503" s="246" t="s">
        <v>160</v>
      </c>
    </row>
    <row r="1504" s="14" customFormat="1">
      <c r="A1504" s="14"/>
      <c r="B1504" s="247"/>
      <c r="C1504" s="248"/>
      <c r="D1504" s="232" t="s">
        <v>172</v>
      </c>
      <c r="E1504" s="249" t="s">
        <v>1</v>
      </c>
      <c r="F1504" s="250" t="s">
        <v>1584</v>
      </c>
      <c r="G1504" s="248"/>
      <c r="H1504" s="251">
        <v>357</v>
      </c>
      <c r="I1504" s="252"/>
      <c r="J1504" s="248"/>
      <c r="K1504" s="248"/>
      <c r="L1504" s="253"/>
      <c r="M1504" s="254"/>
      <c r="N1504" s="255"/>
      <c r="O1504" s="255"/>
      <c r="P1504" s="255"/>
      <c r="Q1504" s="255"/>
      <c r="R1504" s="255"/>
      <c r="S1504" s="255"/>
      <c r="T1504" s="256"/>
      <c r="U1504" s="14"/>
      <c r="V1504" s="14"/>
      <c r="W1504" s="14"/>
      <c r="X1504" s="14"/>
      <c r="Y1504" s="14"/>
      <c r="Z1504" s="14"/>
      <c r="AA1504" s="14"/>
      <c r="AB1504" s="14"/>
      <c r="AC1504" s="14"/>
      <c r="AD1504" s="14"/>
      <c r="AE1504" s="14"/>
      <c r="AT1504" s="257" t="s">
        <v>172</v>
      </c>
      <c r="AU1504" s="257" t="s">
        <v>161</v>
      </c>
      <c r="AV1504" s="14" t="s">
        <v>83</v>
      </c>
      <c r="AW1504" s="14" t="s">
        <v>30</v>
      </c>
      <c r="AX1504" s="14" t="s">
        <v>73</v>
      </c>
      <c r="AY1504" s="257" t="s">
        <v>160</v>
      </c>
    </row>
    <row r="1505" s="13" customFormat="1">
      <c r="A1505" s="13"/>
      <c r="B1505" s="237"/>
      <c r="C1505" s="238"/>
      <c r="D1505" s="232" t="s">
        <v>172</v>
      </c>
      <c r="E1505" s="239" t="s">
        <v>1</v>
      </c>
      <c r="F1505" s="240" t="s">
        <v>1585</v>
      </c>
      <c r="G1505" s="238"/>
      <c r="H1505" s="239" t="s">
        <v>1</v>
      </c>
      <c r="I1505" s="241"/>
      <c r="J1505" s="238"/>
      <c r="K1505" s="238"/>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172</v>
      </c>
      <c r="AU1505" s="246" t="s">
        <v>161</v>
      </c>
      <c r="AV1505" s="13" t="s">
        <v>81</v>
      </c>
      <c r="AW1505" s="13" t="s">
        <v>30</v>
      </c>
      <c r="AX1505" s="13" t="s">
        <v>73</v>
      </c>
      <c r="AY1505" s="246" t="s">
        <v>160</v>
      </c>
    </row>
    <row r="1506" s="13" customFormat="1">
      <c r="A1506" s="13"/>
      <c r="B1506" s="237"/>
      <c r="C1506" s="238"/>
      <c r="D1506" s="232" t="s">
        <v>172</v>
      </c>
      <c r="E1506" s="239" t="s">
        <v>1</v>
      </c>
      <c r="F1506" s="240" t="s">
        <v>1586</v>
      </c>
      <c r="G1506" s="238"/>
      <c r="H1506" s="239" t="s">
        <v>1</v>
      </c>
      <c r="I1506" s="241"/>
      <c r="J1506" s="238"/>
      <c r="K1506" s="238"/>
      <c r="L1506" s="242"/>
      <c r="M1506" s="243"/>
      <c r="N1506" s="244"/>
      <c r="O1506" s="244"/>
      <c r="P1506" s="244"/>
      <c r="Q1506" s="244"/>
      <c r="R1506" s="244"/>
      <c r="S1506" s="244"/>
      <c r="T1506" s="245"/>
      <c r="U1506" s="13"/>
      <c r="V1506" s="13"/>
      <c r="W1506" s="13"/>
      <c r="X1506" s="13"/>
      <c r="Y1506" s="13"/>
      <c r="Z1506" s="13"/>
      <c r="AA1506" s="13"/>
      <c r="AB1506" s="13"/>
      <c r="AC1506" s="13"/>
      <c r="AD1506" s="13"/>
      <c r="AE1506" s="13"/>
      <c r="AT1506" s="246" t="s">
        <v>172</v>
      </c>
      <c r="AU1506" s="246" t="s">
        <v>161</v>
      </c>
      <c r="AV1506" s="13" t="s">
        <v>81</v>
      </c>
      <c r="AW1506" s="13" t="s">
        <v>30</v>
      </c>
      <c r="AX1506" s="13" t="s">
        <v>73</v>
      </c>
      <c r="AY1506" s="246" t="s">
        <v>160</v>
      </c>
    </row>
    <row r="1507" s="14" customFormat="1">
      <c r="A1507" s="14"/>
      <c r="B1507" s="247"/>
      <c r="C1507" s="248"/>
      <c r="D1507" s="232" t="s">
        <v>172</v>
      </c>
      <c r="E1507" s="249" t="s">
        <v>1</v>
      </c>
      <c r="F1507" s="250" t="s">
        <v>1587</v>
      </c>
      <c r="G1507" s="248"/>
      <c r="H1507" s="251">
        <v>306.95100000000002</v>
      </c>
      <c r="I1507" s="252"/>
      <c r="J1507" s="248"/>
      <c r="K1507" s="248"/>
      <c r="L1507" s="253"/>
      <c r="M1507" s="254"/>
      <c r="N1507" s="255"/>
      <c r="O1507" s="255"/>
      <c r="P1507" s="255"/>
      <c r="Q1507" s="255"/>
      <c r="R1507" s="255"/>
      <c r="S1507" s="255"/>
      <c r="T1507" s="256"/>
      <c r="U1507" s="14"/>
      <c r="V1507" s="14"/>
      <c r="W1507" s="14"/>
      <c r="X1507" s="14"/>
      <c r="Y1507" s="14"/>
      <c r="Z1507" s="14"/>
      <c r="AA1507" s="14"/>
      <c r="AB1507" s="14"/>
      <c r="AC1507" s="14"/>
      <c r="AD1507" s="14"/>
      <c r="AE1507" s="14"/>
      <c r="AT1507" s="257" t="s">
        <v>172</v>
      </c>
      <c r="AU1507" s="257" t="s">
        <v>161</v>
      </c>
      <c r="AV1507" s="14" t="s">
        <v>83</v>
      </c>
      <c r="AW1507" s="14" t="s">
        <v>30</v>
      </c>
      <c r="AX1507" s="14" t="s">
        <v>73</v>
      </c>
      <c r="AY1507" s="257" t="s">
        <v>160</v>
      </c>
    </row>
    <row r="1508" s="16" customFormat="1">
      <c r="A1508" s="16"/>
      <c r="B1508" s="269"/>
      <c r="C1508" s="270"/>
      <c r="D1508" s="232" t="s">
        <v>172</v>
      </c>
      <c r="E1508" s="271" t="s">
        <v>1</v>
      </c>
      <c r="F1508" s="272" t="s">
        <v>182</v>
      </c>
      <c r="G1508" s="270"/>
      <c r="H1508" s="273">
        <v>663.95100000000002</v>
      </c>
      <c r="I1508" s="274"/>
      <c r="J1508" s="270"/>
      <c r="K1508" s="270"/>
      <c r="L1508" s="275"/>
      <c r="M1508" s="276"/>
      <c r="N1508" s="277"/>
      <c r="O1508" s="277"/>
      <c r="P1508" s="277"/>
      <c r="Q1508" s="277"/>
      <c r="R1508" s="277"/>
      <c r="S1508" s="277"/>
      <c r="T1508" s="278"/>
      <c r="U1508" s="16"/>
      <c r="V1508" s="16"/>
      <c r="W1508" s="16"/>
      <c r="X1508" s="16"/>
      <c r="Y1508" s="16"/>
      <c r="Z1508" s="16"/>
      <c r="AA1508" s="16"/>
      <c r="AB1508" s="16"/>
      <c r="AC1508" s="16"/>
      <c r="AD1508" s="16"/>
      <c r="AE1508" s="16"/>
      <c r="AT1508" s="279" t="s">
        <v>172</v>
      </c>
      <c r="AU1508" s="279" t="s">
        <v>161</v>
      </c>
      <c r="AV1508" s="16" t="s">
        <v>168</v>
      </c>
      <c r="AW1508" s="16" t="s">
        <v>30</v>
      </c>
      <c r="AX1508" s="16" t="s">
        <v>81</v>
      </c>
      <c r="AY1508" s="279" t="s">
        <v>160</v>
      </c>
    </row>
    <row r="1509" s="2" customFormat="1" ht="24.15" customHeight="1">
      <c r="A1509" s="39"/>
      <c r="B1509" s="40"/>
      <c r="C1509" s="281" t="s">
        <v>1588</v>
      </c>
      <c r="D1509" s="281" t="s">
        <v>832</v>
      </c>
      <c r="E1509" s="282" t="s">
        <v>1589</v>
      </c>
      <c r="F1509" s="283" t="s">
        <v>1590</v>
      </c>
      <c r="G1509" s="284" t="s">
        <v>227</v>
      </c>
      <c r="H1509" s="285">
        <v>0.375</v>
      </c>
      <c r="I1509" s="286"/>
      <c r="J1509" s="287">
        <f>ROUND(I1509*H1509,2)</f>
        <v>0</v>
      </c>
      <c r="K1509" s="283" t="s">
        <v>1</v>
      </c>
      <c r="L1509" s="288"/>
      <c r="M1509" s="289" t="s">
        <v>1</v>
      </c>
      <c r="N1509" s="290" t="s">
        <v>38</v>
      </c>
      <c r="O1509" s="92"/>
      <c r="P1509" s="228">
        <f>O1509*H1509</f>
        <v>0</v>
      </c>
      <c r="Q1509" s="228">
        <v>1</v>
      </c>
      <c r="R1509" s="228">
        <f>Q1509*H1509</f>
        <v>0.375</v>
      </c>
      <c r="S1509" s="228">
        <v>0</v>
      </c>
      <c r="T1509" s="229">
        <f>S1509*H1509</f>
        <v>0</v>
      </c>
      <c r="U1509" s="39"/>
      <c r="V1509" s="39"/>
      <c r="W1509" s="39"/>
      <c r="X1509" s="39"/>
      <c r="Y1509" s="39"/>
      <c r="Z1509" s="39"/>
      <c r="AA1509" s="39"/>
      <c r="AB1509" s="39"/>
      <c r="AC1509" s="39"/>
      <c r="AD1509" s="39"/>
      <c r="AE1509" s="39"/>
      <c r="AR1509" s="230" t="s">
        <v>399</v>
      </c>
      <c r="AT1509" s="230" t="s">
        <v>832</v>
      </c>
      <c r="AU1509" s="230" t="s">
        <v>161</v>
      </c>
      <c r="AY1509" s="18" t="s">
        <v>160</v>
      </c>
      <c r="BE1509" s="231">
        <f>IF(N1509="základní",J1509,0)</f>
        <v>0</v>
      </c>
      <c r="BF1509" s="231">
        <f>IF(N1509="snížená",J1509,0)</f>
        <v>0</v>
      </c>
      <c r="BG1509" s="231">
        <f>IF(N1509="zákl. přenesená",J1509,0)</f>
        <v>0</v>
      </c>
      <c r="BH1509" s="231">
        <f>IF(N1509="sníž. přenesená",J1509,0)</f>
        <v>0</v>
      </c>
      <c r="BI1509" s="231">
        <f>IF(N1509="nulová",J1509,0)</f>
        <v>0</v>
      </c>
      <c r="BJ1509" s="18" t="s">
        <v>81</v>
      </c>
      <c r="BK1509" s="231">
        <f>ROUND(I1509*H1509,2)</f>
        <v>0</v>
      </c>
      <c r="BL1509" s="18" t="s">
        <v>251</v>
      </c>
      <c r="BM1509" s="230" t="s">
        <v>1591</v>
      </c>
    </row>
    <row r="1510" s="2" customFormat="1">
      <c r="A1510" s="39"/>
      <c r="B1510" s="40"/>
      <c r="C1510" s="41"/>
      <c r="D1510" s="232" t="s">
        <v>170</v>
      </c>
      <c r="E1510" s="41"/>
      <c r="F1510" s="233" t="s">
        <v>1590</v>
      </c>
      <c r="G1510" s="41"/>
      <c r="H1510" s="41"/>
      <c r="I1510" s="234"/>
      <c r="J1510" s="41"/>
      <c r="K1510" s="41"/>
      <c r="L1510" s="45"/>
      <c r="M1510" s="235"/>
      <c r="N1510" s="236"/>
      <c r="O1510" s="92"/>
      <c r="P1510" s="92"/>
      <c r="Q1510" s="92"/>
      <c r="R1510" s="92"/>
      <c r="S1510" s="92"/>
      <c r="T1510" s="93"/>
      <c r="U1510" s="39"/>
      <c r="V1510" s="39"/>
      <c r="W1510" s="39"/>
      <c r="X1510" s="39"/>
      <c r="Y1510" s="39"/>
      <c r="Z1510" s="39"/>
      <c r="AA1510" s="39"/>
      <c r="AB1510" s="39"/>
      <c r="AC1510" s="39"/>
      <c r="AD1510" s="39"/>
      <c r="AE1510" s="39"/>
      <c r="AT1510" s="18" t="s">
        <v>170</v>
      </c>
      <c r="AU1510" s="18" t="s">
        <v>161</v>
      </c>
    </row>
    <row r="1511" s="13" customFormat="1">
      <c r="A1511" s="13"/>
      <c r="B1511" s="237"/>
      <c r="C1511" s="238"/>
      <c r="D1511" s="232" t="s">
        <v>172</v>
      </c>
      <c r="E1511" s="239" t="s">
        <v>1</v>
      </c>
      <c r="F1511" s="240" t="s">
        <v>1582</v>
      </c>
      <c r="G1511" s="238"/>
      <c r="H1511" s="239" t="s">
        <v>1</v>
      </c>
      <c r="I1511" s="241"/>
      <c r="J1511" s="238"/>
      <c r="K1511" s="238"/>
      <c r="L1511" s="242"/>
      <c r="M1511" s="243"/>
      <c r="N1511" s="244"/>
      <c r="O1511" s="244"/>
      <c r="P1511" s="244"/>
      <c r="Q1511" s="244"/>
      <c r="R1511" s="244"/>
      <c r="S1511" s="244"/>
      <c r="T1511" s="245"/>
      <c r="U1511" s="13"/>
      <c r="V1511" s="13"/>
      <c r="W1511" s="13"/>
      <c r="X1511" s="13"/>
      <c r="Y1511" s="13"/>
      <c r="Z1511" s="13"/>
      <c r="AA1511" s="13"/>
      <c r="AB1511" s="13"/>
      <c r="AC1511" s="13"/>
      <c r="AD1511" s="13"/>
      <c r="AE1511" s="13"/>
      <c r="AT1511" s="246" t="s">
        <v>172</v>
      </c>
      <c r="AU1511" s="246" t="s">
        <v>161</v>
      </c>
      <c r="AV1511" s="13" t="s">
        <v>81</v>
      </c>
      <c r="AW1511" s="13" t="s">
        <v>30</v>
      </c>
      <c r="AX1511" s="13" t="s">
        <v>73</v>
      </c>
      <c r="AY1511" s="246" t="s">
        <v>160</v>
      </c>
    </row>
    <row r="1512" s="13" customFormat="1">
      <c r="A1512" s="13"/>
      <c r="B1512" s="237"/>
      <c r="C1512" s="238"/>
      <c r="D1512" s="232" t="s">
        <v>172</v>
      </c>
      <c r="E1512" s="239" t="s">
        <v>1</v>
      </c>
      <c r="F1512" s="240" t="s">
        <v>1583</v>
      </c>
      <c r="G1512" s="238"/>
      <c r="H1512" s="239" t="s">
        <v>1</v>
      </c>
      <c r="I1512" s="241"/>
      <c r="J1512" s="238"/>
      <c r="K1512" s="238"/>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172</v>
      </c>
      <c r="AU1512" s="246" t="s">
        <v>161</v>
      </c>
      <c r="AV1512" s="13" t="s">
        <v>81</v>
      </c>
      <c r="AW1512" s="13" t="s">
        <v>30</v>
      </c>
      <c r="AX1512" s="13" t="s">
        <v>73</v>
      </c>
      <c r="AY1512" s="246" t="s">
        <v>160</v>
      </c>
    </row>
    <row r="1513" s="14" customFormat="1">
      <c r="A1513" s="14"/>
      <c r="B1513" s="247"/>
      <c r="C1513" s="248"/>
      <c r="D1513" s="232" t="s">
        <v>172</v>
      </c>
      <c r="E1513" s="249" t="s">
        <v>1</v>
      </c>
      <c r="F1513" s="250" t="s">
        <v>1592</v>
      </c>
      <c r="G1513" s="248"/>
      <c r="H1513" s="251">
        <v>0.35699999999999998</v>
      </c>
      <c r="I1513" s="252"/>
      <c r="J1513" s="248"/>
      <c r="K1513" s="248"/>
      <c r="L1513" s="253"/>
      <c r="M1513" s="254"/>
      <c r="N1513" s="255"/>
      <c r="O1513" s="255"/>
      <c r="P1513" s="255"/>
      <c r="Q1513" s="255"/>
      <c r="R1513" s="255"/>
      <c r="S1513" s="255"/>
      <c r="T1513" s="256"/>
      <c r="U1513" s="14"/>
      <c r="V1513" s="14"/>
      <c r="W1513" s="14"/>
      <c r="X1513" s="14"/>
      <c r="Y1513" s="14"/>
      <c r="Z1513" s="14"/>
      <c r="AA1513" s="14"/>
      <c r="AB1513" s="14"/>
      <c r="AC1513" s="14"/>
      <c r="AD1513" s="14"/>
      <c r="AE1513" s="14"/>
      <c r="AT1513" s="257" t="s">
        <v>172</v>
      </c>
      <c r="AU1513" s="257" t="s">
        <v>161</v>
      </c>
      <c r="AV1513" s="14" t="s">
        <v>83</v>
      </c>
      <c r="AW1513" s="14" t="s">
        <v>30</v>
      </c>
      <c r="AX1513" s="14" t="s">
        <v>81</v>
      </c>
      <c r="AY1513" s="257" t="s">
        <v>160</v>
      </c>
    </row>
    <row r="1514" s="14" customFormat="1">
      <c r="A1514" s="14"/>
      <c r="B1514" s="247"/>
      <c r="C1514" s="248"/>
      <c r="D1514" s="232" t="s">
        <v>172</v>
      </c>
      <c r="E1514" s="248"/>
      <c r="F1514" s="250" t="s">
        <v>1593</v>
      </c>
      <c r="G1514" s="248"/>
      <c r="H1514" s="251">
        <v>0.375</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172</v>
      </c>
      <c r="AU1514" s="257" t="s">
        <v>161</v>
      </c>
      <c r="AV1514" s="14" t="s">
        <v>83</v>
      </c>
      <c r="AW1514" s="14" t="s">
        <v>4</v>
      </c>
      <c r="AX1514" s="14" t="s">
        <v>81</v>
      </c>
      <c r="AY1514" s="257" t="s">
        <v>160</v>
      </c>
    </row>
    <row r="1515" s="2" customFormat="1" ht="24.15" customHeight="1">
      <c r="A1515" s="39"/>
      <c r="B1515" s="40"/>
      <c r="C1515" s="281" t="s">
        <v>1594</v>
      </c>
      <c r="D1515" s="281" t="s">
        <v>832</v>
      </c>
      <c r="E1515" s="282" t="s">
        <v>1595</v>
      </c>
      <c r="F1515" s="283" t="s">
        <v>1596</v>
      </c>
      <c r="G1515" s="284" t="s">
        <v>227</v>
      </c>
      <c r="H1515" s="285">
        <v>0.32200000000000001</v>
      </c>
      <c r="I1515" s="286"/>
      <c r="J1515" s="287">
        <f>ROUND(I1515*H1515,2)</f>
        <v>0</v>
      </c>
      <c r="K1515" s="283" t="s">
        <v>835</v>
      </c>
      <c r="L1515" s="288"/>
      <c r="M1515" s="289" t="s">
        <v>1</v>
      </c>
      <c r="N1515" s="290" t="s">
        <v>38</v>
      </c>
      <c r="O1515" s="92"/>
      <c r="P1515" s="228">
        <f>O1515*H1515</f>
        <v>0</v>
      </c>
      <c r="Q1515" s="228">
        <v>1</v>
      </c>
      <c r="R1515" s="228">
        <f>Q1515*H1515</f>
        <v>0.32200000000000001</v>
      </c>
      <c r="S1515" s="228">
        <v>0</v>
      </c>
      <c r="T1515" s="229">
        <f>S1515*H1515</f>
        <v>0</v>
      </c>
      <c r="U1515" s="39"/>
      <c r="V1515" s="39"/>
      <c r="W1515" s="39"/>
      <c r="X1515" s="39"/>
      <c r="Y1515" s="39"/>
      <c r="Z1515" s="39"/>
      <c r="AA1515" s="39"/>
      <c r="AB1515" s="39"/>
      <c r="AC1515" s="39"/>
      <c r="AD1515" s="39"/>
      <c r="AE1515" s="39"/>
      <c r="AR1515" s="230" t="s">
        <v>399</v>
      </c>
      <c r="AT1515" s="230" t="s">
        <v>832</v>
      </c>
      <c r="AU1515" s="230" t="s">
        <v>161</v>
      </c>
      <c r="AY1515" s="18" t="s">
        <v>160</v>
      </c>
      <c r="BE1515" s="231">
        <f>IF(N1515="základní",J1515,0)</f>
        <v>0</v>
      </c>
      <c r="BF1515" s="231">
        <f>IF(N1515="snížená",J1515,0)</f>
        <v>0</v>
      </c>
      <c r="BG1515" s="231">
        <f>IF(N1515="zákl. přenesená",J1515,0)</f>
        <v>0</v>
      </c>
      <c r="BH1515" s="231">
        <f>IF(N1515="sníž. přenesená",J1515,0)</f>
        <v>0</v>
      </c>
      <c r="BI1515" s="231">
        <f>IF(N1515="nulová",J1515,0)</f>
        <v>0</v>
      </c>
      <c r="BJ1515" s="18" t="s">
        <v>81</v>
      </c>
      <c r="BK1515" s="231">
        <f>ROUND(I1515*H1515,2)</f>
        <v>0</v>
      </c>
      <c r="BL1515" s="18" t="s">
        <v>251</v>
      </c>
      <c r="BM1515" s="230" t="s">
        <v>1597</v>
      </c>
    </row>
    <row r="1516" s="2" customFormat="1">
      <c r="A1516" s="39"/>
      <c r="B1516" s="40"/>
      <c r="C1516" s="41"/>
      <c r="D1516" s="232" t="s">
        <v>170</v>
      </c>
      <c r="E1516" s="41"/>
      <c r="F1516" s="233" t="s">
        <v>1596</v>
      </c>
      <c r="G1516" s="41"/>
      <c r="H1516" s="41"/>
      <c r="I1516" s="234"/>
      <c r="J1516" s="41"/>
      <c r="K1516" s="41"/>
      <c r="L1516" s="45"/>
      <c r="M1516" s="235"/>
      <c r="N1516" s="236"/>
      <c r="O1516" s="92"/>
      <c r="P1516" s="92"/>
      <c r="Q1516" s="92"/>
      <c r="R1516" s="92"/>
      <c r="S1516" s="92"/>
      <c r="T1516" s="93"/>
      <c r="U1516" s="39"/>
      <c r="V1516" s="39"/>
      <c r="W1516" s="39"/>
      <c r="X1516" s="39"/>
      <c r="Y1516" s="39"/>
      <c r="Z1516" s="39"/>
      <c r="AA1516" s="39"/>
      <c r="AB1516" s="39"/>
      <c r="AC1516" s="39"/>
      <c r="AD1516" s="39"/>
      <c r="AE1516" s="39"/>
      <c r="AT1516" s="18" t="s">
        <v>170</v>
      </c>
      <c r="AU1516" s="18" t="s">
        <v>161</v>
      </c>
    </row>
    <row r="1517" s="2" customFormat="1">
      <c r="A1517" s="39"/>
      <c r="B1517" s="40"/>
      <c r="C1517" s="41"/>
      <c r="D1517" s="232" t="s">
        <v>292</v>
      </c>
      <c r="E1517" s="41"/>
      <c r="F1517" s="280" t="s">
        <v>1598</v>
      </c>
      <c r="G1517" s="41"/>
      <c r="H1517" s="41"/>
      <c r="I1517" s="234"/>
      <c r="J1517" s="41"/>
      <c r="K1517" s="41"/>
      <c r="L1517" s="45"/>
      <c r="M1517" s="235"/>
      <c r="N1517" s="236"/>
      <c r="O1517" s="92"/>
      <c r="P1517" s="92"/>
      <c r="Q1517" s="92"/>
      <c r="R1517" s="92"/>
      <c r="S1517" s="92"/>
      <c r="T1517" s="93"/>
      <c r="U1517" s="39"/>
      <c r="V1517" s="39"/>
      <c r="W1517" s="39"/>
      <c r="X1517" s="39"/>
      <c r="Y1517" s="39"/>
      <c r="Z1517" s="39"/>
      <c r="AA1517" s="39"/>
      <c r="AB1517" s="39"/>
      <c r="AC1517" s="39"/>
      <c r="AD1517" s="39"/>
      <c r="AE1517" s="39"/>
      <c r="AT1517" s="18" t="s">
        <v>292</v>
      </c>
      <c r="AU1517" s="18" t="s">
        <v>161</v>
      </c>
    </row>
    <row r="1518" s="13" customFormat="1">
      <c r="A1518" s="13"/>
      <c r="B1518" s="237"/>
      <c r="C1518" s="238"/>
      <c r="D1518" s="232" t="s">
        <v>172</v>
      </c>
      <c r="E1518" s="239" t="s">
        <v>1</v>
      </c>
      <c r="F1518" s="240" t="s">
        <v>1585</v>
      </c>
      <c r="G1518" s="238"/>
      <c r="H1518" s="239" t="s">
        <v>1</v>
      </c>
      <c r="I1518" s="241"/>
      <c r="J1518" s="238"/>
      <c r="K1518" s="238"/>
      <c r="L1518" s="242"/>
      <c r="M1518" s="243"/>
      <c r="N1518" s="244"/>
      <c r="O1518" s="244"/>
      <c r="P1518" s="244"/>
      <c r="Q1518" s="244"/>
      <c r="R1518" s="244"/>
      <c r="S1518" s="244"/>
      <c r="T1518" s="245"/>
      <c r="U1518" s="13"/>
      <c r="V1518" s="13"/>
      <c r="W1518" s="13"/>
      <c r="X1518" s="13"/>
      <c r="Y1518" s="13"/>
      <c r="Z1518" s="13"/>
      <c r="AA1518" s="13"/>
      <c r="AB1518" s="13"/>
      <c r="AC1518" s="13"/>
      <c r="AD1518" s="13"/>
      <c r="AE1518" s="13"/>
      <c r="AT1518" s="246" t="s">
        <v>172</v>
      </c>
      <c r="AU1518" s="246" t="s">
        <v>161</v>
      </c>
      <c r="AV1518" s="13" t="s">
        <v>81</v>
      </c>
      <c r="AW1518" s="13" t="s">
        <v>30</v>
      </c>
      <c r="AX1518" s="13" t="s">
        <v>73</v>
      </c>
      <c r="AY1518" s="246" t="s">
        <v>160</v>
      </c>
    </row>
    <row r="1519" s="13" customFormat="1">
      <c r="A1519" s="13"/>
      <c r="B1519" s="237"/>
      <c r="C1519" s="238"/>
      <c r="D1519" s="232" t="s">
        <v>172</v>
      </c>
      <c r="E1519" s="239" t="s">
        <v>1</v>
      </c>
      <c r="F1519" s="240" t="s">
        <v>1586</v>
      </c>
      <c r="G1519" s="238"/>
      <c r="H1519" s="239" t="s">
        <v>1</v>
      </c>
      <c r="I1519" s="241"/>
      <c r="J1519" s="238"/>
      <c r="K1519" s="238"/>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172</v>
      </c>
      <c r="AU1519" s="246" t="s">
        <v>161</v>
      </c>
      <c r="AV1519" s="13" t="s">
        <v>81</v>
      </c>
      <c r="AW1519" s="13" t="s">
        <v>30</v>
      </c>
      <c r="AX1519" s="13" t="s">
        <v>73</v>
      </c>
      <c r="AY1519" s="246" t="s">
        <v>160</v>
      </c>
    </row>
    <row r="1520" s="14" customFormat="1">
      <c r="A1520" s="14"/>
      <c r="B1520" s="247"/>
      <c r="C1520" s="248"/>
      <c r="D1520" s="232" t="s">
        <v>172</v>
      </c>
      <c r="E1520" s="249" t="s">
        <v>1</v>
      </c>
      <c r="F1520" s="250" t="s">
        <v>1599</v>
      </c>
      <c r="G1520" s="248"/>
      <c r="H1520" s="251">
        <v>0.307</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172</v>
      </c>
      <c r="AU1520" s="257" t="s">
        <v>161</v>
      </c>
      <c r="AV1520" s="14" t="s">
        <v>83</v>
      </c>
      <c r="AW1520" s="14" t="s">
        <v>30</v>
      </c>
      <c r="AX1520" s="14" t="s">
        <v>81</v>
      </c>
      <c r="AY1520" s="257" t="s">
        <v>160</v>
      </c>
    </row>
    <row r="1521" s="14" customFormat="1">
      <c r="A1521" s="14"/>
      <c r="B1521" s="247"/>
      <c r="C1521" s="248"/>
      <c r="D1521" s="232" t="s">
        <v>172</v>
      </c>
      <c r="E1521" s="248"/>
      <c r="F1521" s="250" t="s">
        <v>1600</v>
      </c>
      <c r="G1521" s="248"/>
      <c r="H1521" s="251">
        <v>0.32200000000000001</v>
      </c>
      <c r="I1521" s="252"/>
      <c r="J1521" s="248"/>
      <c r="K1521" s="248"/>
      <c r="L1521" s="253"/>
      <c r="M1521" s="254"/>
      <c r="N1521" s="255"/>
      <c r="O1521" s="255"/>
      <c r="P1521" s="255"/>
      <c r="Q1521" s="255"/>
      <c r="R1521" s="255"/>
      <c r="S1521" s="255"/>
      <c r="T1521" s="256"/>
      <c r="U1521" s="14"/>
      <c r="V1521" s="14"/>
      <c r="W1521" s="14"/>
      <c r="X1521" s="14"/>
      <c r="Y1521" s="14"/>
      <c r="Z1521" s="14"/>
      <c r="AA1521" s="14"/>
      <c r="AB1521" s="14"/>
      <c r="AC1521" s="14"/>
      <c r="AD1521" s="14"/>
      <c r="AE1521" s="14"/>
      <c r="AT1521" s="257" t="s">
        <v>172</v>
      </c>
      <c r="AU1521" s="257" t="s">
        <v>161</v>
      </c>
      <c r="AV1521" s="14" t="s">
        <v>83</v>
      </c>
      <c r="AW1521" s="14" t="s">
        <v>4</v>
      </c>
      <c r="AX1521" s="14" t="s">
        <v>81</v>
      </c>
      <c r="AY1521" s="257" t="s">
        <v>160</v>
      </c>
    </row>
    <row r="1522" s="2" customFormat="1" ht="21.75" customHeight="1">
      <c r="A1522" s="39"/>
      <c r="B1522" s="40"/>
      <c r="C1522" s="219" t="s">
        <v>1601</v>
      </c>
      <c r="D1522" s="219" t="s">
        <v>163</v>
      </c>
      <c r="E1522" s="220" t="s">
        <v>1602</v>
      </c>
      <c r="F1522" s="221" t="s">
        <v>1603</v>
      </c>
      <c r="G1522" s="222" t="s">
        <v>1486</v>
      </c>
      <c r="H1522" s="223">
        <v>885.69200000000001</v>
      </c>
      <c r="I1522" s="224"/>
      <c r="J1522" s="225">
        <f>ROUND(I1522*H1522,2)</f>
        <v>0</v>
      </c>
      <c r="K1522" s="221" t="s">
        <v>1</v>
      </c>
      <c r="L1522" s="45"/>
      <c r="M1522" s="226" t="s">
        <v>1</v>
      </c>
      <c r="N1522" s="227" t="s">
        <v>38</v>
      </c>
      <c r="O1522" s="92"/>
      <c r="P1522" s="228">
        <f>O1522*H1522</f>
        <v>0</v>
      </c>
      <c r="Q1522" s="228">
        <v>0</v>
      </c>
      <c r="R1522" s="228">
        <f>Q1522*H1522</f>
        <v>0</v>
      </c>
      <c r="S1522" s="228">
        <v>0</v>
      </c>
      <c r="T1522" s="229">
        <f>S1522*H1522</f>
        <v>0</v>
      </c>
      <c r="U1522" s="39"/>
      <c r="V1522" s="39"/>
      <c r="W1522" s="39"/>
      <c r="X1522" s="39"/>
      <c r="Y1522" s="39"/>
      <c r="Z1522" s="39"/>
      <c r="AA1522" s="39"/>
      <c r="AB1522" s="39"/>
      <c r="AC1522" s="39"/>
      <c r="AD1522" s="39"/>
      <c r="AE1522" s="39"/>
      <c r="AR1522" s="230" t="s">
        <v>251</v>
      </c>
      <c r="AT1522" s="230" t="s">
        <v>163</v>
      </c>
      <c r="AU1522" s="230" t="s">
        <v>161</v>
      </c>
      <c r="AY1522" s="18" t="s">
        <v>160</v>
      </c>
      <c r="BE1522" s="231">
        <f>IF(N1522="základní",J1522,0)</f>
        <v>0</v>
      </c>
      <c r="BF1522" s="231">
        <f>IF(N1522="snížená",J1522,0)</f>
        <v>0</v>
      </c>
      <c r="BG1522" s="231">
        <f>IF(N1522="zákl. přenesená",J1522,0)</f>
        <v>0</v>
      </c>
      <c r="BH1522" s="231">
        <f>IF(N1522="sníž. přenesená",J1522,0)</f>
        <v>0</v>
      </c>
      <c r="BI1522" s="231">
        <f>IF(N1522="nulová",J1522,0)</f>
        <v>0</v>
      </c>
      <c r="BJ1522" s="18" t="s">
        <v>81</v>
      </c>
      <c r="BK1522" s="231">
        <f>ROUND(I1522*H1522,2)</f>
        <v>0</v>
      </c>
      <c r="BL1522" s="18" t="s">
        <v>251</v>
      </c>
      <c r="BM1522" s="230" t="s">
        <v>1604</v>
      </c>
    </row>
    <row r="1523" s="2" customFormat="1">
      <c r="A1523" s="39"/>
      <c r="B1523" s="40"/>
      <c r="C1523" s="41"/>
      <c r="D1523" s="232" t="s">
        <v>170</v>
      </c>
      <c r="E1523" s="41"/>
      <c r="F1523" s="233" t="s">
        <v>1538</v>
      </c>
      <c r="G1523" s="41"/>
      <c r="H1523" s="41"/>
      <c r="I1523" s="234"/>
      <c r="J1523" s="41"/>
      <c r="K1523" s="41"/>
      <c r="L1523" s="45"/>
      <c r="M1523" s="235"/>
      <c r="N1523" s="236"/>
      <c r="O1523" s="92"/>
      <c r="P1523" s="92"/>
      <c r="Q1523" s="92"/>
      <c r="R1523" s="92"/>
      <c r="S1523" s="92"/>
      <c r="T1523" s="93"/>
      <c r="U1523" s="39"/>
      <c r="V1523" s="39"/>
      <c r="W1523" s="39"/>
      <c r="X1523" s="39"/>
      <c r="Y1523" s="39"/>
      <c r="Z1523" s="39"/>
      <c r="AA1523" s="39"/>
      <c r="AB1523" s="39"/>
      <c r="AC1523" s="39"/>
      <c r="AD1523" s="39"/>
      <c r="AE1523" s="39"/>
      <c r="AT1523" s="18" t="s">
        <v>170</v>
      </c>
      <c r="AU1523" s="18" t="s">
        <v>161</v>
      </c>
    </row>
    <row r="1524" s="14" customFormat="1">
      <c r="A1524" s="14"/>
      <c r="B1524" s="247"/>
      <c r="C1524" s="248"/>
      <c r="D1524" s="232" t="s">
        <v>172</v>
      </c>
      <c r="E1524" s="249" t="s">
        <v>1</v>
      </c>
      <c r="F1524" s="250" t="s">
        <v>1605</v>
      </c>
      <c r="G1524" s="248"/>
      <c r="H1524" s="251">
        <v>885.69200000000001</v>
      </c>
      <c r="I1524" s="252"/>
      <c r="J1524" s="248"/>
      <c r="K1524" s="248"/>
      <c r="L1524" s="253"/>
      <c r="M1524" s="254"/>
      <c r="N1524" s="255"/>
      <c r="O1524" s="255"/>
      <c r="P1524" s="255"/>
      <c r="Q1524" s="255"/>
      <c r="R1524" s="255"/>
      <c r="S1524" s="255"/>
      <c r="T1524" s="256"/>
      <c r="U1524" s="14"/>
      <c r="V1524" s="14"/>
      <c r="W1524" s="14"/>
      <c r="X1524" s="14"/>
      <c r="Y1524" s="14"/>
      <c r="Z1524" s="14"/>
      <c r="AA1524" s="14"/>
      <c r="AB1524" s="14"/>
      <c r="AC1524" s="14"/>
      <c r="AD1524" s="14"/>
      <c r="AE1524" s="14"/>
      <c r="AT1524" s="257" t="s">
        <v>172</v>
      </c>
      <c r="AU1524" s="257" t="s">
        <v>161</v>
      </c>
      <c r="AV1524" s="14" t="s">
        <v>83</v>
      </c>
      <c r="AW1524" s="14" t="s">
        <v>30</v>
      </c>
      <c r="AX1524" s="14" t="s">
        <v>81</v>
      </c>
      <c r="AY1524" s="257" t="s">
        <v>160</v>
      </c>
    </row>
    <row r="1525" s="12" customFormat="1" ht="20.88" customHeight="1">
      <c r="A1525" s="12"/>
      <c r="B1525" s="203"/>
      <c r="C1525" s="204"/>
      <c r="D1525" s="205" t="s">
        <v>72</v>
      </c>
      <c r="E1525" s="217" t="s">
        <v>1606</v>
      </c>
      <c r="F1525" s="217" t="s">
        <v>1607</v>
      </c>
      <c r="G1525" s="204"/>
      <c r="H1525" s="204"/>
      <c r="I1525" s="207"/>
      <c r="J1525" s="218">
        <f>BK1525</f>
        <v>0</v>
      </c>
      <c r="K1525" s="204"/>
      <c r="L1525" s="209"/>
      <c r="M1525" s="210"/>
      <c r="N1525" s="211"/>
      <c r="O1525" s="211"/>
      <c r="P1525" s="212">
        <f>SUM(P1526:P1564)</f>
        <v>0</v>
      </c>
      <c r="Q1525" s="211"/>
      <c r="R1525" s="212">
        <f>SUM(R1526:R1564)</f>
        <v>1.7911189136874999</v>
      </c>
      <c r="S1525" s="211"/>
      <c r="T1525" s="213">
        <f>SUM(T1526:T1564)</f>
        <v>0</v>
      </c>
      <c r="U1525" s="12"/>
      <c r="V1525" s="12"/>
      <c r="W1525" s="12"/>
      <c r="X1525" s="12"/>
      <c r="Y1525" s="12"/>
      <c r="Z1525" s="12"/>
      <c r="AA1525" s="12"/>
      <c r="AB1525" s="12"/>
      <c r="AC1525" s="12"/>
      <c r="AD1525" s="12"/>
      <c r="AE1525" s="12"/>
      <c r="AR1525" s="214" t="s">
        <v>83</v>
      </c>
      <c r="AT1525" s="215" t="s">
        <v>72</v>
      </c>
      <c r="AU1525" s="215" t="s">
        <v>83</v>
      </c>
      <c r="AY1525" s="214" t="s">
        <v>160</v>
      </c>
      <c r="BK1525" s="216">
        <f>SUM(BK1526:BK1564)</f>
        <v>0</v>
      </c>
    </row>
    <row r="1526" s="2" customFormat="1" ht="24.15" customHeight="1">
      <c r="A1526" s="39"/>
      <c r="B1526" s="40"/>
      <c r="C1526" s="219" t="s">
        <v>1608</v>
      </c>
      <c r="D1526" s="219" t="s">
        <v>163</v>
      </c>
      <c r="E1526" s="220" t="s">
        <v>1609</v>
      </c>
      <c r="F1526" s="221" t="s">
        <v>1610</v>
      </c>
      <c r="G1526" s="222" t="s">
        <v>1486</v>
      </c>
      <c r="H1526" s="223">
        <v>30.614999999999998</v>
      </c>
      <c r="I1526" s="224"/>
      <c r="J1526" s="225">
        <f>ROUND(I1526*H1526,2)</f>
        <v>0</v>
      </c>
      <c r="K1526" s="221" t="s">
        <v>167</v>
      </c>
      <c r="L1526" s="45"/>
      <c r="M1526" s="226" t="s">
        <v>1</v>
      </c>
      <c r="N1526" s="227" t="s">
        <v>38</v>
      </c>
      <c r="O1526" s="92"/>
      <c r="P1526" s="228">
        <f>O1526*H1526</f>
        <v>0</v>
      </c>
      <c r="Q1526" s="228">
        <v>6.0612500000000003E-05</v>
      </c>
      <c r="R1526" s="228">
        <f>Q1526*H1526</f>
        <v>0.0018556516874999999</v>
      </c>
      <c r="S1526" s="228">
        <v>0</v>
      </c>
      <c r="T1526" s="229">
        <f>S1526*H1526</f>
        <v>0</v>
      </c>
      <c r="U1526" s="39"/>
      <c r="V1526" s="39"/>
      <c r="W1526" s="39"/>
      <c r="X1526" s="39"/>
      <c r="Y1526" s="39"/>
      <c r="Z1526" s="39"/>
      <c r="AA1526" s="39"/>
      <c r="AB1526" s="39"/>
      <c r="AC1526" s="39"/>
      <c r="AD1526" s="39"/>
      <c r="AE1526" s="39"/>
      <c r="AR1526" s="230" t="s">
        <v>251</v>
      </c>
      <c r="AT1526" s="230" t="s">
        <v>163</v>
      </c>
      <c r="AU1526" s="230" t="s">
        <v>161</v>
      </c>
      <c r="AY1526" s="18" t="s">
        <v>160</v>
      </c>
      <c r="BE1526" s="231">
        <f>IF(N1526="základní",J1526,0)</f>
        <v>0</v>
      </c>
      <c r="BF1526" s="231">
        <f>IF(N1526="snížená",J1526,0)</f>
        <v>0</v>
      </c>
      <c r="BG1526" s="231">
        <f>IF(N1526="zákl. přenesená",J1526,0)</f>
        <v>0</v>
      </c>
      <c r="BH1526" s="231">
        <f>IF(N1526="sníž. přenesená",J1526,0)</f>
        <v>0</v>
      </c>
      <c r="BI1526" s="231">
        <f>IF(N1526="nulová",J1526,0)</f>
        <v>0</v>
      </c>
      <c r="BJ1526" s="18" t="s">
        <v>81</v>
      </c>
      <c r="BK1526" s="231">
        <f>ROUND(I1526*H1526,2)</f>
        <v>0</v>
      </c>
      <c r="BL1526" s="18" t="s">
        <v>251</v>
      </c>
      <c r="BM1526" s="230" t="s">
        <v>1611</v>
      </c>
    </row>
    <row r="1527" s="2" customFormat="1">
      <c r="A1527" s="39"/>
      <c r="B1527" s="40"/>
      <c r="C1527" s="41"/>
      <c r="D1527" s="232" t="s">
        <v>170</v>
      </c>
      <c r="E1527" s="41"/>
      <c r="F1527" s="233" t="s">
        <v>1612</v>
      </c>
      <c r="G1527" s="41"/>
      <c r="H1527" s="41"/>
      <c r="I1527" s="234"/>
      <c r="J1527" s="41"/>
      <c r="K1527" s="41"/>
      <c r="L1527" s="45"/>
      <c r="M1527" s="235"/>
      <c r="N1527" s="236"/>
      <c r="O1527" s="92"/>
      <c r="P1527" s="92"/>
      <c r="Q1527" s="92"/>
      <c r="R1527" s="92"/>
      <c r="S1527" s="92"/>
      <c r="T1527" s="93"/>
      <c r="U1527" s="39"/>
      <c r="V1527" s="39"/>
      <c r="W1527" s="39"/>
      <c r="X1527" s="39"/>
      <c r="Y1527" s="39"/>
      <c r="Z1527" s="39"/>
      <c r="AA1527" s="39"/>
      <c r="AB1527" s="39"/>
      <c r="AC1527" s="39"/>
      <c r="AD1527" s="39"/>
      <c r="AE1527" s="39"/>
      <c r="AT1527" s="18" t="s">
        <v>170</v>
      </c>
      <c r="AU1527" s="18" t="s">
        <v>161</v>
      </c>
    </row>
    <row r="1528" s="13" customFormat="1">
      <c r="A1528" s="13"/>
      <c r="B1528" s="237"/>
      <c r="C1528" s="238"/>
      <c r="D1528" s="232" t="s">
        <v>172</v>
      </c>
      <c r="E1528" s="239" t="s">
        <v>1</v>
      </c>
      <c r="F1528" s="240" t="s">
        <v>1613</v>
      </c>
      <c r="G1528" s="238"/>
      <c r="H1528" s="239" t="s">
        <v>1</v>
      </c>
      <c r="I1528" s="241"/>
      <c r="J1528" s="238"/>
      <c r="K1528" s="238"/>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172</v>
      </c>
      <c r="AU1528" s="246" t="s">
        <v>161</v>
      </c>
      <c r="AV1528" s="13" t="s">
        <v>81</v>
      </c>
      <c r="AW1528" s="13" t="s">
        <v>30</v>
      </c>
      <c r="AX1528" s="13" t="s">
        <v>73</v>
      </c>
      <c r="AY1528" s="246" t="s">
        <v>160</v>
      </c>
    </row>
    <row r="1529" s="13" customFormat="1">
      <c r="A1529" s="13"/>
      <c r="B1529" s="237"/>
      <c r="C1529" s="238"/>
      <c r="D1529" s="232" t="s">
        <v>172</v>
      </c>
      <c r="E1529" s="239" t="s">
        <v>1</v>
      </c>
      <c r="F1529" s="240" t="s">
        <v>1614</v>
      </c>
      <c r="G1529" s="238"/>
      <c r="H1529" s="239" t="s">
        <v>1</v>
      </c>
      <c r="I1529" s="241"/>
      <c r="J1529" s="238"/>
      <c r="K1529" s="238"/>
      <c r="L1529" s="242"/>
      <c r="M1529" s="243"/>
      <c r="N1529" s="244"/>
      <c r="O1529" s="244"/>
      <c r="P1529" s="244"/>
      <c r="Q1529" s="244"/>
      <c r="R1529" s="244"/>
      <c r="S1529" s="244"/>
      <c r="T1529" s="245"/>
      <c r="U1529" s="13"/>
      <c r="V1529" s="13"/>
      <c r="W1529" s="13"/>
      <c r="X1529" s="13"/>
      <c r="Y1529" s="13"/>
      <c r="Z1529" s="13"/>
      <c r="AA1529" s="13"/>
      <c r="AB1529" s="13"/>
      <c r="AC1529" s="13"/>
      <c r="AD1529" s="13"/>
      <c r="AE1529" s="13"/>
      <c r="AT1529" s="246" t="s">
        <v>172</v>
      </c>
      <c r="AU1529" s="246" t="s">
        <v>161</v>
      </c>
      <c r="AV1529" s="13" t="s">
        <v>81</v>
      </c>
      <c r="AW1529" s="13" t="s">
        <v>30</v>
      </c>
      <c r="AX1529" s="13" t="s">
        <v>73</v>
      </c>
      <c r="AY1529" s="246" t="s">
        <v>160</v>
      </c>
    </row>
    <row r="1530" s="14" customFormat="1">
      <c r="A1530" s="14"/>
      <c r="B1530" s="247"/>
      <c r="C1530" s="248"/>
      <c r="D1530" s="232" t="s">
        <v>172</v>
      </c>
      <c r="E1530" s="249" t="s">
        <v>1</v>
      </c>
      <c r="F1530" s="250" t="s">
        <v>1615</v>
      </c>
      <c r="G1530" s="248"/>
      <c r="H1530" s="251">
        <v>30.614999999999998</v>
      </c>
      <c r="I1530" s="252"/>
      <c r="J1530" s="248"/>
      <c r="K1530" s="248"/>
      <c r="L1530" s="253"/>
      <c r="M1530" s="254"/>
      <c r="N1530" s="255"/>
      <c r="O1530" s="255"/>
      <c r="P1530" s="255"/>
      <c r="Q1530" s="255"/>
      <c r="R1530" s="255"/>
      <c r="S1530" s="255"/>
      <c r="T1530" s="256"/>
      <c r="U1530" s="14"/>
      <c r="V1530" s="14"/>
      <c r="W1530" s="14"/>
      <c r="X1530" s="14"/>
      <c r="Y1530" s="14"/>
      <c r="Z1530" s="14"/>
      <c r="AA1530" s="14"/>
      <c r="AB1530" s="14"/>
      <c r="AC1530" s="14"/>
      <c r="AD1530" s="14"/>
      <c r="AE1530" s="14"/>
      <c r="AT1530" s="257" t="s">
        <v>172</v>
      </c>
      <c r="AU1530" s="257" t="s">
        <v>161</v>
      </c>
      <c r="AV1530" s="14" t="s">
        <v>83</v>
      </c>
      <c r="AW1530" s="14" t="s">
        <v>30</v>
      </c>
      <c r="AX1530" s="14" t="s">
        <v>81</v>
      </c>
      <c r="AY1530" s="257" t="s">
        <v>160</v>
      </c>
    </row>
    <row r="1531" s="2" customFormat="1" ht="21.75" customHeight="1">
      <c r="A1531" s="39"/>
      <c r="B1531" s="40"/>
      <c r="C1531" s="281" t="s">
        <v>1616</v>
      </c>
      <c r="D1531" s="281" t="s">
        <v>832</v>
      </c>
      <c r="E1531" s="282" t="s">
        <v>1617</v>
      </c>
      <c r="F1531" s="283" t="s">
        <v>1618</v>
      </c>
      <c r="G1531" s="284" t="s">
        <v>227</v>
      </c>
      <c r="H1531" s="285">
        <v>0.033000000000000002</v>
      </c>
      <c r="I1531" s="286"/>
      <c r="J1531" s="287">
        <f>ROUND(I1531*H1531,2)</f>
        <v>0</v>
      </c>
      <c r="K1531" s="283" t="s">
        <v>835</v>
      </c>
      <c r="L1531" s="288"/>
      <c r="M1531" s="289" t="s">
        <v>1</v>
      </c>
      <c r="N1531" s="290" t="s">
        <v>38</v>
      </c>
      <c r="O1531" s="92"/>
      <c r="P1531" s="228">
        <f>O1531*H1531</f>
        <v>0</v>
      </c>
      <c r="Q1531" s="228">
        <v>1</v>
      </c>
      <c r="R1531" s="228">
        <f>Q1531*H1531</f>
        <v>0.033000000000000002</v>
      </c>
      <c r="S1531" s="228">
        <v>0</v>
      </c>
      <c r="T1531" s="229">
        <f>S1531*H1531</f>
        <v>0</v>
      </c>
      <c r="U1531" s="39"/>
      <c r="V1531" s="39"/>
      <c r="W1531" s="39"/>
      <c r="X1531" s="39"/>
      <c r="Y1531" s="39"/>
      <c r="Z1531" s="39"/>
      <c r="AA1531" s="39"/>
      <c r="AB1531" s="39"/>
      <c r="AC1531" s="39"/>
      <c r="AD1531" s="39"/>
      <c r="AE1531" s="39"/>
      <c r="AR1531" s="230" t="s">
        <v>399</v>
      </c>
      <c r="AT1531" s="230" t="s">
        <v>832</v>
      </c>
      <c r="AU1531" s="230" t="s">
        <v>161</v>
      </c>
      <c r="AY1531" s="18" t="s">
        <v>160</v>
      </c>
      <c r="BE1531" s="231">
        <f>IF(N1531="základní",J1531,0)</f>
        <v>0</v>
      </c>
      <c r="BF1531" s="231">
        <f>IF(N1531="snížená",J1531,0)</f>
        <v>0</v>
      </c>
      <c r="BG1531" s="231">
        <f>IF(N1531="zákl. přenesená",J1531,0)</f>
        <v>0</v>
      </c>
      <c r="BH1531" s="231">
        <f>IF(N1531="sníž. přenesená",J1531,0)</f>
        <v>0</v>
      </c>
      <c r="BI1531" s="231">
        <f>IF(N1531="nulová",J1531,0)</f>
        <v>0</v>
      </c>
      <c r="BJ1531" s="18" t="s">
        <v>81</v>
      </c>
      <c r="BK1531" s="231">
        <f>ROUND(I1531*H1531,2)</f>
        <v>0</v>
      </c>
      <c r="BL1531" s="18" t="s">
        <v>251</v>
      </c>
      <c r="BM1531" s="230" t="s">
        <v>1619</v>
      </c>
    </row>
    <row r="1532" s="2" customFormat="1">
      <c r="A1532" s="39"/>
      <c r="B1532" s="40"/>
      <c r="C1532" s="41"/>
      <c r="D1532" s="232" t="s">
        <v>170</v>
      </c>
      <c r="E1532" s="41"/>
      <c r="F1532" s="233" t="s">
        <v>1618</v>
      </c>
      <c r="G1532" s="41"/>
      <c r="H1532" s="41"/>
      <c r="I1532" s="234"/>
      <c r="J1532" s="41"/>
      <c r="K1532" s="41"/>
      <c r="L1532" s="45"/>
      <c r="M1532" s="235"/>
      <c r="N1532" s="236"/>
      <c r="O1532" s="92"/>
      <c r="P1532" s="92"/>
      <c r="Q1532" s="92"/>
      <c r="R1532" s="92"/>
      <c r="S1532" s="92"/>
      <c r="T1532" s="93"/>
      <c r="U1532" s="39"/>
      <c r="V1532" s="39"/>
      <c r="W1532" s="39"/>
      <c r="X1532" s="39"/>
      <c r="Y1532" s="39"/>
      <c r="Z1532" s="39"/>
      <c r="AA1532" s="39"/>
      <c r="AB1532" s="39"/>
      <c r="AC1532" s="39"/>
      <c r="AD1532" s="39"/>
      <c r="AE1532" s="39"/>
      <c r="AT1532" s="18" t="s">
        <v>170</v>
      </c>
      <c r="AU1532" s="18" t="s">
        <v>161</v>
      </c>
    </row>
    <row r="1533" s="2" customFormat="1">
      <c r="A1533" s="39"/>
      <c r="B1533" s="40"/>
      <c r="C1533" s="41"/>
      <c r="D1533" s="232" t="s">
        <v>292</v>
      </c>
      <c r="E1533" s="41"/>
      <c r="F1533" s="280" t="s">
        <v>1620</v>
      </c>
      <c r="G1533" s="41"/>
      <c r="H1533" s="41"/>
      <c r="I1533" s="234"/>
      <c r="J1533" s="41"/>
      <c r="K1533" s="41"/>
      <c r="L1533" s="45"/>
      <c r="M1533" s="235"/>
      <c r="N1533" s="236"/>
      <c r="O1533" s="92"/>
      <c r="P1533" s="92"/>
      <c r="Q1533" s="92"/>
      <c r="R1533" s="92"/>
      <c r="S1533" s="92"/>
      <c r="T1533" s="93"/>
      <c r="U1533" s="39"/>
      <c r="V1533" s="39"/>
      <c r="W1533" s="39"/>
      <c r="X1533" s="39"/>
      <c r="Y1533" s="39"/>
      <c r="Z1533" s="39"/>
      <c r="AA1533" s="39"/>
      <c r="AB1533" s="39"/>
      <c r="AC1533" s="39"/>
      <c r="AD1533" s="39"/>
      <c r="AE1533" s="39"/>
      <c r="AT1533" s="18" t="s">
        <v>292</v>
      </c>
      <c r="AU1533" s="18" t="s">
        <v>161</v>
      </c>
    </row>
    <row r="1534" s="13" customFormat="1">
      <c r="A1534" s="13"/>
      <c r="B1534" s="237"/>
      <c r="C1534" s="238"/>
      <c r="D1534" s="232" t="s">
        <v>172</v>
      </c>
      <c r="E1534" s="239" t="s">
        <v>1</v>
      </c>
      <c r="F1534" s="240" t="s">
        <v>1613</v>
      </c>
      <c r="G1534" s="238"/>
      <c r="H1534" s="239" t="s">
        <v>1</v>
      </c>
      <c r="I1534" s="241"/>
      <c r="J1534" s="238"/>
      <c r="K1534" s="238"/>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172</v>
      </c>
      <c r="AU1534" s="246" t="s">
        <v>161</v>
      </c>
      <c r="AV1534" s="13" t="s">
        <v>81</v>
      </c>
      <c r="AW1534" s="13" t="s">
        <v>30</v>
      </c>
      <c r="AX1534" s="13" t="s">
        <v>73</v>
      </c>
      <c r="AY1534" s="246" t="s">
        <v>160</v>
      </c>
    </row>
    <row r="1535" s="13" customFormat="1">
      <c r="A1535" s="13"/>
      <c r="B1535" s="237"/>
      <c r="C1535" s="238"/>
      <c r="D1535" s="232" t="s">
        <v>172</v>
      </c>
      <c r="E1535" s="239" t="s">
        <v>1</v>
      </c>
      <c r="F1535" s="240" t="s">
        <v>1614</v>
      </c>
      <c r="G1535" s="238"/>
      <c r="H1535" s="239" t="s">
        <v>1</v>
      </c>
      <c r="I1535" s="241"/>
      <c r="J1535" s="238"/>
      <c r="K1535" s="238"/>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172</v>
      </c>
      <c r="AU1535" s="246" t="s">
        <v>161</v>
      </c>
      <c r="AV1535" s="13" t="s">
        <v>81</v>
      </c>
      <c r="AW1535" s="13" t="s">
        <v>30</v>
      </c>
      <c r="AX1535" s="13" t="s">
        <v>73</v>
      </c>
      <c r="AY1535" s="246" t="s">
        <v>160</v>
      </c>
    </row>
    <row r="1536" s="14" customFormat="1">
      <c r="A1536" s="14"/>
      <c r="B1536" s="247"/>
      <c r="C1536" s="248"/>
      <c r="D1536" s="232" t="s">
        <v>172</v>
      </c>
      <c r="E1536" s="249" t="s">
        <v>1</v>
      </c>
      <c r="F1536" s="250" t="s">
        <v>1621</v>
      </c>
      <c r="G1536" s="248"/>
      <c r="H1536" s="251">
        <v>0.031</v>
      </c>
      <c r="I1536" s="252"/>
      <c r="J1536" s="248"/>
      <c r="K1536" s="248"/>
      <c r="L1536" s="253"/>
      <c r="M1536" s="254"/>
      <c r="N1536" s="255"/>
      <c r="O1536" s="255"/>
      <c r="P1536" s="255"/>
      <c r="Q1536" s="255"/>
      <c r="R1536" s="255"/>
      <c r="S1536" s="255"/>
      <c r="T1536" s="256"/>
      <c r="U1536" s="14"/>
      <c r="V1536" s="14"/>
      <c r="W1536" s="14"/>
      <c r="X1536" s="14"/>
      <c r="Y1536" s="14"/>
      <c r="Z1536" s="14"/>
      <c r="AA1536" s="14"/>
      <c r="AB1536" s="14"/>
      <c r="AC1536" s="14"/>
      <c r="AD1536" s="14"/>
      <c r="AE1536" s="14"/>
      <c r="AT1536" s="257" t="s">
        <v>172</v>
      </c>
      <c r="AU1536" s="257" t="s">
        <v>161</v>
      </c>
      <c r="AV1536" s="14" t="s">
        <v>83</v>
      </c>
      <c r="AW1536" s="14" t="s">
        <v>30</v>
      </c>
      <c r="AX1536" s="14" t="s">
        <v>81</v>
      </c>
      <c r="AY1536" s="257" t="s">
        <v>160</v>
      </c>
    </row>
    <row r="1537" s="14" customFormat="1">
      <c r="A1537" s="14"/>
      <c r="B1537" s="247"/>
      <c r="C1537" s="248"/>
      <c r="D1537" s="232" t="s">
        <v>172</v>
      </c>
      <c r="E1537" s="248"/>
      <c r="F1537" s="250" t="s">
        <v>1622</v>
      </c>
      <c r="G1537" s="248"/>
      <c r="H1537" s="251">
        <v>0.033000000000000002</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172</v>
      </c>
      <c r="AU1537" s="257" t="s">
        <v>161</v>
      </c>
      <c r="AV1537" s="14" t="s">
        <v>83</v>
      </c>
      <c r="AW1537" s="14" t="s">
        <v>4</v>
      </c>
      <c r="AX1537" s="14" t="s">
        <v>81</v>
      </c>
      <c r="AY1537" s="257" t="s">
        <v>160</v>
      </c>
    </row>
    <row r="1538" s="2" customFormat="1" ht="24.15" customHeight="1">
      <c r="A1538" s="39"/>
      <c r="B1538" s="40"/>
      <c r="C1538" s="219" t="s">
        <v>1623</v>
      </c>
      <c r="D1538" s="219" t="s">
        <v>163</v>
      </c>
      <c r="E1538" s="220" t="s">
        <v>1624</v>
      </c>
      <c r="F1538" s="221" t="s">
        <v>1625</v>
      </c>
      <c r="G1538" s="222" t="s">
        <v>1486</v>
      </c>
      <c r="H1538" s="223">
        <v>123.89700000000001</v>
      </c>
      <c r="I1538" s="224"/>
      <c r="J1538" s="225">
        <f>ROUND(I1538*H1538,2)</f>
        <v>0</v>
      </c>
      <c r="K1538" s="221" t="s">
        <v>167</v>
      </c>
      <c r="L1538" s="45"/>
      <c r="M1538" s="226" t="s">
        <v>1</v>
      </c>
      <c r="N1538" s="227" t="s">
        <v>38</v>
      </c>
      <c r="O1538" s="92"/>
      <c r="P1538" s="228">
        <f>O1538*H1538</f>
        <v>0</v>
      </c>
      <c r="Q1538" s="228">
        <v>4.6999999999999997E-05</v>
      </c>
      <c r="R1538" s="228">
        <f>Q1538*H1538</f>
        <v>0.0058231589999999996</v>
      </c>
      <c r="S1538" s="228">
        <v>0</v>
      </c>
      <c r="T1538" s="229">
        <f>S1538*H1538</f>
        <v>0</v>
      </c>
      <c r="U1538" s="39"/>
      <c r="V1538" s="39"/>
      <c r="W1538" s="39"/>
      <c r="X1538" s="39"/>
      <c r="Y1538" s="39"/>
      <c r="Z1538" s="39"/>
      <c r="AA1538" s="39"/>
      <c r="AB1538" s="39"/>
      <c r="AC1538" s="39"/>
      <c r="AD1538" s="39"/>
      <c r="AE1538" s="39"/>
      <c r="AR1538" s="230" t="s">
        <v>251</v>
      </c>
      <c r="AT1538" s="230" t="s">
        <v>163</v>
      </c>
      <c r="AU1538" s="230" t="s">
        <v>161</v>
      </c>
      <c r="AY1538" s="18" t="s">
        <v>160</v>
      </c>
      <c r="BE1538" s="231">
        <f>IF(N1538="základní",J1538,0)</f>
        <v>0</v>
      </c>
      <c r="BF1538" s="231">
        <f>IF(N1538="snížená",J1538,0)</f>
        <v>0</v>
      </c>
      <c r="BG1538" s="231">
        <f>IF(N1538="zákl. přenesená",J1538,0)</f>
        <v>0</v>
      </c>
      <c r="BH1538" s="231">
        <f>IF(N1538="sníž. přenesená",J1538,0)</f>
        <v>0</v>
      </c>
      <c r="BI1538" s="231">
        <f>IF(N1538="nulová",J1538,0)</f>
        <v>0</v>
      </c>
      <c r="BJ1538" s="18" t="s">
        <v>81</v>
      </c>
      <c r="BK1538" s="231">
        <f>ROUND(I1538*H1538,2)</f>
        <v>0</v>
      </c>
      <c r="BL1538" s="18" t="s">
        <v>251</v>
      </c>
      <c r="BM1538" s="230" t="s">
        <v>1626</v>
      </c>
    </row>
    <row r="1539" s="2" customFormat="1">
      <c r="A1539" s="39"/>
      <c r="B1539" s="40"/>
      <c r="C1539" s="41"/>
      <c r="D1539" s="232" t="s">
        <v>170</v>
      </c>
      <c r="E1539" s="41"/>
      <c r="F1539" s="233" t="s">
        <v>1627</v>
      </c>
      <c r="G1539" s="41"/>
      <c r="H1539" s="41"/>
      <c r="I1539" s="234"/>
      <c r="J1539" s="41"/>
      <c r="K1539" s="41"/>
      <c r="L1539" s="45"/>
      <c r="M1539" s="235"/>
      <c r="N1539" s="236"/>
      <c r="O1539" s="92"/>
      <c r="P1539" s="92"/>
      <c r="Q1539" s="92"/>
      <c r="R1539" s="92"/>
      <c r="S1539" s="92"/>
      <c r="T1539" s="93"/>
      <c r="U1539" s="39"/>
      <c r="V1539" s="39"/>
      <c r="W1539" s="39"/>
      <c r="X1539" s="39"/>
      <c r="Y1539" s="39"/>
      <c r="Z1539" s="39"/>
      <c r="AA1539" s="39"/>
      <c r="AB1539" s="39"/>
      <c r="AC1539" s="39"/>
      <c r="AD1539" s="39"/>
      <c r="AE1539" s="39"/>
      <c r="AT1539" s="18" t="s">
        <v>170</v>
      </c>
      <c r="AU1539" s="18" t="s">
        <v>161</v>
      </c>
    </row>
    <row r="1540" s="13" customFormat="1">
      <c r="A1540" s="13"/>
      <c r="B1540" s="237"/>
      <c r="C1540" s="238"/>
      <c r="D1540" s="232" t="s">
        <v>172</v>
      </c>
      <c r="E1540" s="239" t="s">
        <v>1</v>
      </c>
      <c r="F1540" s="240" t="s">
        <v>1628</v>
      </c>
      <c r="G1540" s="238"/>
      <c r="H1540" s="239" t="s">
        <v>1</v>
      </c>
      <c r="I1540" s="241"/>
      <c r="J1540" s="238"/>
      <c r="K1540" s="238"/>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172</v>
      </c>
      <c r="AU1540" s="246" t="s">
        <v>161</v>
      </c>
      <c r="AV1540" s="13" t="s">
        <v>81</v>
      </c>
      <c r="AW1540" s="13" t="s">
        <v>30</v>
      </c>
      <c r="AX1540" s="13" t="s">
        <v>73</v>
      </c>
      <c r="AY1540" s="246" t="s">
        <v>160</v>
      </c>
    </row>
    <row r="1541" s="13" customFormat="1">
      <c r="A1541" s="13"/>
      <c r="B1541" s="237"/>
      <c r="C1541" s="238"/>
      <c r="D1541" s="232" t="s">
        <v>172</v>
      </c>
      <c r="E1541" s="239" t="s">
        <v>1</v>
      </c>
      <c r="F1541" s="240" t="s">
        <v>1629</v>
      </c>
      <c r="G1541" s="238"/>
      <c r="H1541" s="239" t="s">
        <v>1</v>
      </c>
      <c r="I1541" s="241"/>
      <c r="J1541" s="238"/>
      <c r="K1541" s="238"/>
      <c r="L1541" s="242"/>
      <c r="M1541" s="243"/>
      <c r="N1541" s="244"/>
      <c r="O1541" s="244"/>
      <c r="P1541" s="244"/>
      <c r="Q1541" s="244"/>
      <c r="R1541" s="244"/>
      <c r="S1541" s="244"/>
      <c r="T1541" s="245"/>
      <c r="U1541" s="13"/>
      <c r="V1541" s="13"/>
      <c r="W1541" s="13"/>
      <c r="X1541" s="13"/>
      <c r="Y1541" s="13"/>
      <c r="Z1541" s="13"/>
      <c r="AA1541" s="13"/>
      <c r="AB1541" s="13"/>
      <c r="AC1541" s="13"/>
      <c r="AD1541" s="13"/>
      <c r="AE1541" s="13"/>
      <c r="AT1541" s="246" t="s">
        <v>172</v>
      </c>
      <c r="AU1541" s="246" t="s">
        <v>161</v>
      </c>
      <c r="AV1541" s="13" t="s">
        <v>81</v>
      </c>
      <c r="AW1541" s="13" t="s">
        <v>30</v>
      </c>
      <c r="AX1541" s="13" t="s">
        <v>73</v>
      </c>
      <c r="AY1541" s="246" t="s">
        <v>160</v>
      </c>
    </row>
    <row r="1542" s="14" customFormat="1">
      <c r="A1542" s="14"/>
      <c r="B1542" s="247"/>
      <c r="C1542" s="248"/>
      <c r="D1542" s="232" t="s">
        <v>172</v>
      </c>
      <c r="E1542" s="249" t="s">
        <v>1</v>
      </c>
      <c r="F1542" s="250" t="s">
        <v>1630</v>
      </c>
      <c r="G1542" s="248"/>
      <c r="H1542" s="251">
        <v>123.89700000000001</v>
      </c>
      <c r="I1542" s="252"/>
      <c r="J1542" s="248"/>
      <c r="K1542" s="248"/>
      <c r="L1542" s="253"/>
      <c r="M1542" s="254"/>
      <c r="N1542" s="255"/>
      <c r="O1542" s="255"/>
      <c r="P1542" s="255"/>
      <c r="Q1542" s="255"/>
      <c r="R1542" s="255"/>
      <c r="S1542" s="255"/>
      <c r="T1542" s="256"/>
      <c r="U1542" s="14"/>
      <c r="V1542" s="14"/>
      <c r="W1542" s="14"/>
      <c r="X1542" s="14"/>
      <c r="Y1542" s="14"/>
      <c r="Z1542" s="14"/>
      <c r="AA1542" s="14"/>
      <c r="AB1542" s="14"/>
      <c r="AC1542" s="14"/>
      <c r="AD1542" s="14"/>
      <c r="AE1542" s="14"/>
      <c r="AT1542" s="257" t="s">
        <v>172</v>
      </c>
      <c r="AU1542" s="257" t="s">
        <v>161</v>
      </c>
      <c r="AV1542" s="14" t="s">
        <v>83</v>
      </c>
      <c r="AW1542" s="14" t="s">
        <v>30</v>
      </c>
      <c r="AX1542" s="14" t="s">
        <v>81</v>
      </c>
      <c r="AY1542" s="257" t="s">
        <v>160</v>
      </c>
    </row>
    <row r="1543" s="2" customFormat="1" ht="24.15" customHeight="1">
      <c r="A1543" s="39"/>
      <c r="B1543" s="40"/>
      <c r="C1543" s="281" t="s">
        <v>1631</v>
      </c>
      <c r="D1543" s="281" t="s">
        <v>832</v>
      </c>
      <c r="E1543" s="282" t="s">
        <v>1632</v>
      </c>
      <c r="F1543" s="283" t="s">
        <v>1633</v>
      </c>
      <c r="G1543" s="284" t="s">
        <v>227</v>
      </c>
      <c r="H1543" s="285">
        <v>0.13</v>
      </c>
      <c r="I1543" s="286"/>
      <c r="J1543" s="287">
        <f>ROUND(I1543*H1543,2)</f>
        <v>0</v>
      </c>
      <c r="K1543" s="283" t="s">
        <v>835</v>
      </c>
      <c r="L1543" s="288"/>
      <c r="M1543" s="289" t="s">
        <v>1</v>
      </c>
      <c r="N1543" s="290" t="s">
        <v>38</v>
      </c>
      <c r="O1543" s="92"/>
      <c r="P1543" s="228">
        <f>O1543*H1543</f>
        <v>0</v>
      </c>
      <c r="Q1543" s="228">
        <v>1</v>
      </c>
      <c r="R1543" s="228">
        <f>Q1543*H1543</f>
        <v>0.13</v>
      </c>
      <c r="S1543" s="228">
        <v>0</v>
      </c>
      <c r="T1543" s="229">
        <f>S1543*H1543</f>
        <v>0</v>
      </c>
      <c r="U1543" s="39"/>
      <c r="V1543" s="39"/>
      <c r="W1543" s="39"/>
      <c r="X1543" s="39"/>
      <c r="Y1543" s="39"/>
      <c r="Z1543" s="39"/>
      <c r="AA1543" s="39"/>
      <c r="AB1543" s="39"/>
      <c r="AC1543" s="39"/>
      <c r="AD1543" s="39"/>
      <c r="AE1543" s="39"/>
      <c r="AR1543" s="230" t="s">
        <v>399</v>
      </c>
      <c r="AT1543" s="230" t="s">
        <v>832</v>
      </c>
      <c r="AU1543" s="230" t="s">
        <v>161</v>
      </c>
      <c r="AY1543" s="18" t="s">
        <v>160</v>
      </c>
      <c r="BE1543" s="231">
        <f>IF(N1543="základní",J1543,0)</f>
        <v>0</v>
      </c>
      <c r="BF1543" s="231">
        <f>IF(N1543="snížená",J1543,0)</f>
        <v>0</v>
      </c>
      <c r="BG1543" s="231">
        <f>IF(N1543="zákl. přenesená",J1543,0)</f>
        <v>0</v>
      </c>
      <c r="BH1543" s="231">
        <f>IF(N1543="sníž. přenesená",J1543,0)</f>
        <v>0</v>
      </c>
      <c r="BI1543" s="231">
        <f>IF(N1543="nulová",J1543,0)</f>
        <v>0</v>
      </c>
      <c r="BJ1543" s="18" t="s">
        <v>81</v>
      </c>
      <c r="BK1543" s="231">
        <f>ROUND(I1543*H1543,2)</f>
        <v>0</v>
      </c>
      <c r="BL1543" s="18" t="s">
        <v>251</v>
      </c>
      <c r="BM1543" s="230" t="s">
        <v>1634</v>
      </c>
    </row>
    <row r="1544" s="2" customFormat="1">
      <c r="A1544" s="39"/>
      <c r="B1544" s="40"/>
      <c r="C1544" s="41"/>
      <c r="D1544" s="232" t="s">
        <v>170</v>
      </c>
      <c r="E1544" s="41"/>
      <c r="F1544" s="233" t="s">
        <v>1633</v>
      </c>
      <c r="G1544" s="41"/>
      <c r="H1544" s="41"/>
      <c r="I1544" s="234"/>
      <c r="J1544" s="41"/>
      <c r="K1544" s="41"/>
      <c r="L1544" s="45"/>
      <c r="M1544" s="235"/>
      <c r="N1544" s="236"/>
      <c r="O1544" s="92"/>
      <c r="P1544" s="92"/>
      <c r="Q1544" s="92"/>
      <c r="R1544" s="92"/>
      <c r="S1544" s="92"/>
      <c r="T1544" s="93"/>
      <c r="U1544" s="39"/>
      <c r="V1544" s="39"/>
      <c r="W1544" s="39"/>
      <c r="X1544" s="39"/>
      <c r="Y1544" s="39"/>
      <c r="Z1544" s="39"/>
      <c r="AA1544" s="39"/>
      <c r="AB1544" s="39"/>
      <c r="AC1544" s="39"/>
      <c r="AD1544" s="39"/>
      <c r="AE1544" s="39"/>
      <c r="AT1544" s="18" t="s">
        <v>170</v>
      </c>
      <c r="AU1544" s="18" t="s">
        <v>161</v>
      </c>
    </row>
    <row r="1545" s="2" customFormat="1">
      <c r="A1545" s="39"/>
      <c r="B1545" s="40"/>
      <c r="C1545" s="41"/>
      <c r="D1545" s="232" t="s">
        <v>292</v>
      </c>
      <c r="E1545" s="41"/>
      <c r="F1545" s="280" t="s">
        <v>1635</v>
      </c>
      <c r="G1545" s="41"/>
      <c r="H1545" s="41"/>
      <c r="I1545" s="234"/>
      <c r="J1545" s="41"/>
      <c r="K1545" s="41"/>
      <c r="L1545" s="45"/>
      <c r="M1545" s="235"/>
      <c r="N1545" s="236"/>
      <c r="O1545" s="92"/>
      <c r="P1545" s="92"/>
      <c r="Q1545" s="92"/>
      <c r="R1545" s="92"/>
      <c r="S1545" s="92"/>
      <c r="T1545" s="93"/>
      <c r="U1545" s="39"/>
      <c r="V1545" s="39"/>
      <c r="W1545" s="39"/>
      <c r="X1545" s="39"/>
      <c r="Y1545" s="39"/>
      <c r="Z1545" s="39"/>
      <c r="AA1545" s="39"/>
      <c r="AB1545" s="39"/>
      <c r="AC1545" s="39"/>
      <c r="AD1545" s="39"/>
      <c r="AE1545" s="39"/>
      <c r="AT1545" s="18" t="s">
        <v>292</v>
      </c>
      <c r="AU1545" s="18" t="s">
        <v>161</v>
      </c>
    </row>
    <row r="1546" s="13" customFormat="1">
      <c r="A1546" s="13"/>
      <c r="B1546" s="237"/>
      <c r="C1546" s="238"/>
      <c r="D1546" s="232" t="s">
        <v>172</v>
      </c>
      <c r="E1546" s="239" t="s">
        <v>1</v>
      </c>
      <c r="F1546" s="240" t="s">
        <v>1628</v>
      </c>
      <c r="G1546" s="238"/>
      <c r="H1546" s="239" t="s">
        <v>1</v>
      </c>
      <c r="I1546" s="241"/>
      <c r="J1546" s="238"/>
      <c r="K1546" s="238"/>
      <c r="L1546" s="242"/>
      <c r="M1546" s="243"/>
      <c r="N1546" s="244"/>
      <c r="O1546" s="244"/>
      <c r="P1546" s="244"/>
      <c r="Q1546" s="244"/>
      <c r="R1546" s="244"/>
      <c r="S1546" s="244"/>
      <c r="T1546" s="245"/>
      <c r="U1546" s="13"/>
      <c r="V1546" s="13"/>
      <c r="W1546" s="13"/>
      <c r="X1546" s="13"/>
      <c r="Y1546" s="13"/>
      <c r="Z1546" s="13"/>
      <c r="AA1546" s="13"/>
      <c r="AB1546" s="13"/>
      <c r="AC1546" s="13"/>
      <c r="AD1546" s="13"/>
      <c r="AE1546" s="13"/>
      <c r="AT1546" s="246" t="s">
        <v>172</v>
      </c>
      <c r="AU1546" s="246" t="s">
        <v>161</v>
      </c>
      <c r="AV1546" s="13" t="s">
        <v>81</v>
      </c>
      <c r="AW1546" s="13" t="s">
        <v>30</v>
      </c>
      <c r="AX1546" s="13" t="s">
        <v>73</v>
      </c>
      <c r="AY1546" s="246" t="s">
        <v>160</v>
      </c>
    </row>
    <row r="1547" s="13" customFormat="1">
      <c r="A1547" s="13"/>
      <c r="B1547" s="237"/>
      <c r="C1547" s="238"/>
      <c r="D1547" s="232" t="s">
        <v>172</v>
      </c>
      <c r="E1547" s="239" t="s">
        <v>1</v>
      </c>
      <c r="F1547" s="240" t="s">
        <v>1629</v>
      </c>
      <c r="G1547" s="238"/>
      <c r="H1547" s="239" t="s">
        <v>1</v>
      </c>
      <c r="I1547" s="241"/>
      <c r="J1547" s="238"/>
      <c r="K1547" s="238"/>
      <c r="L1547" s="242"/>
      <c r="M1547" s="243"/>
      <c r="N1547" s="244"/>
      <c r="O1547" s="244"/>
      <c r="P1547" s="244"/>
      <c r="Q1547" s="244"/>
      <c r="R1547" s="244"/>
      <c r="S1547" s="244"/>
      <c r="T1547" s="245"/>
      <c r="U1547" s="13"/>
      <c r="V1547" s="13"/>
      <c r="W1547" s="13"/>
      <c r="X1547" s="13"/>
      <c r="Y1547" s="13"/>
      <c r="Z1547" s="13"/>
      <c r="AA1547" s="13"/>
      <c r="AB1547" s="13"/>
      <c r="AC1547" s="13"/>
      <c r="AD1547" s="13"/>
      <c r="AE1547" s="13"/>
      <c r="AT1547" s="246" t="s">
        <v>172</v>
      </c>
      <c r="AU1547" s="246" t="s">
        <v>161</v>
      </c>
      <c r="AV1547" s="13" t="s">
        <v>81</v>
      </c>
      <c r="AW1547" s="13" t="s">
        <v>30</v>
      </c>
      <c r="AX1547" s="13" t="s">
        <v>73</v>
      </c>
      <c r="AY1547" s="246" t="s">
        <v>160</v>
      </c>
    </row>
    <row r="1548" s="14" customFormat="1">
      <c r="A1548" s="14"/>
      <c r="B1548" s="247"/>
      <c r="C1548" s="248"/>
      <c r="D1548" s="232" t="s">
        <v>172</v>
      </c>
      <c r="E1548" s="249" t="s">
        <v>1</v>
      </c>
      <c r="F1548" s="250" t="s">
        <v>1636</v>
      </c>
      <c r="G1548" s="248"/>
      <c r="H1548" s="251">
        <v>0.124</v>
      </c>
      <c r="I1548" s="252"/>
      <c r="J1548" s="248"/>
      <c r="K1548" s="248"/>
      <c r="L1548" s="253"/>
      <c r="M1548" s="254"/>
      <c r="N1548" s="255"/>
      <c r="O1548" s="255"/>
      <c r="P1548" s="255"/>
      <c r="Q1548" s="255"/>
      <c r="R1548" s="255"/>
      <c r="S1548" s="255"/>
      <c r="T1548" s="256"/>
      <c r="U1548" s="14"/>
      <c r="V1548" s="14"/>
      <c r="W1548" s="14"/>
      <c r="X1548" s="14"/>
      <c r="Y1548" s="14"/>
      <c r="Z1548" s="14"/>
      <c r="AA1548" s="14"/>
      <c r="AB1548" s="14"/>
      <c r="AC1548" s="14"/>
      <c r="AD1548" s="14"/>
      <c r="AE1548" s="14"/>
      <c r="AT1548" s="257" t="s">
        <v>172</v>
      </c>
      <c r="AU1548" s="257" t="s">
        <v>161</v>
      </c>
      <c r="AV1548" s="14" t="s">
        <v>83</v>
      </c>
      <c r="AW1548" s="14" t="s">
        <v>30</v>
      </c>
      <c r="AX1548" s="14" t="s">
        <v>81</v>
      </c>
      <c r="AY1548" s="257" t="s">
        <v>160</v>
      </c>
    </row>
    <row r="1549" s="14" customFormat="1">
      <c r="A1549" s="14"/>
      <c r="B1549" s="247"/>
      <c r="C1549" s="248"/>
      <c r="D1549" s="232" t="s">
        <v>172</v>
      </c>
      <c r="E1549" s="248"/>
      <c r="F1549" s="250" t="s">
        <v>1637</v>
      </c>
      <c r="G1549" s="248"/>
      <c r="H1549" s="251">
        <v>0.13</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172</v>
      </c>
      <c r="AU1549" s="257" t="s">
        <v>161</v>
      </c>
      <c r="AV1549" s="14" t="s">
        <v>83</v>
      </c>
      <c r="AW1549" s="14" t="s">
        <v>4</v>
      </c>
      <c r="AX1549" s="14" t="s">
        <v>81</v>
      </c>
      <c r="AY1549" s="257" t="s">
        <v>160</v>
      </c>
    </row>
    <row r="1550" s="2" customFormat="1" ht="24.15" customHeight="1">
      <c r="A1550" s="39"/>
      <c r="B1550" s="40"/>
      <c r="C1550" s="219" t="s">
        <v>1638</v>
      </c>
      <c r="D1550" s="219" t="s">
        <v>163</v>
      </c>
      <c r="E1550" s="220" t="s">
        <v>1517</v>
      </c>
      <c r="F1550" s="221" t="s">
        <v>1518</v>
      </c>
      <c r="G1550" s="222" t="s">
        <v>1486</v>
      </c>
      <c r="H1550" s="223">
        <v>1477.4490000000001</v>
      </c>
      <c r="I1550" s="224"/>
      <c r="J1550" s="225">
        <f>ROUND(I1550*H1550,2)</f>
        <v>0</v>
      </c>
      <c r="K1550" s="221" t="s">
        <v>167</v>
      </c>
      <c r="L1550" s="45"/>
      <c r="M1550" s="226" t="s">
        <v>1</v>
      </c>
      <c r="N1550" s="227" t="s">
        <v>38</v>
      </c>
      <c r="O1550" s="92"/>
      <c r="P1550" s="228">
        <f>O1550*H1550</f>
        <v>0</v>
      </c>
      <c r="Q1550" s="228">
        <v>4.6999999999999997E-05</v>
      </c>
      <c r="R1550" s="228">
        <f>Q1550*H1550</f>
        <v>0.069440103000000003</v>
      </c>
      <c r="S1550" s="228">
        <v>0</v>
      </c>
      <c r="T1550" s="229">
        <f>S1550*H1550</f>
        <v>0</v>
      </c>
      <c r="U1550" s="39"/>
      <c r="V1550" s="39"/>
      <c r="W1550" s="39"/>
      <c r="X1550" s="39"/>
      <c r="Y1550" s="39"/>
      <c r="Z1550" s="39"/>
      <c r="AA1550" s="39"/>
      <c r="AB1550" s="39"/>
      <c r="AC1550" s="39"/>
      <c r="AD1550" s="39"/>
      <c r="AE1550" s="39"/>
      <c r="AR1550" s="230" t="s">
        <v>251</v>
      </c>
      <c r="AT1550" s="230" t="s">
        <v>163</v>
      </c>
      <c r="AU1550" s="230" t="s">
        <v>161</v>
      </c>
      <c r="AY1550" s="18" t="s">
        <v>160</v>
      </c>
      <c r="BE1550" s="231">
        <f>IF(N1550="základní",J1550,0)</f>
        <v>0</v>
      </c>
      <c r="BF1550" s="231">
        <f>IF(N1550="snížená",J1550,0)</f>
        <v>0</v>
      </c>
      <c r="BG1550" s="231">
        <f>IF(N1550="zákl. přenesená",J1550,0)</f>
        <v>0</v>
      </c>
      <c r="BH1550" s="231">
        <f>IF(N1550="sníž. přenesená",J1550,0)</f>
        <v>0</v>
      </c>
      <c r="BI1550" s="231">
        <f>IF(N1550="nulová",J1550,0)</f>
        <v>0</v>
      </c>
      <c r="BJ1550" s="18" t="s">
        <v>81</v>
      </c>
      <c r="BK1550" s="231">
        <f>ROUND(I1550*H1550,2)</f>
        <v>0</v>
      </c>
      <c r="BL1550" s="18" t="s">
        <v>251</v>
      </c>
      <c r="BM1550" s="230" t="s">
        <v>1639</v>
      </c>
    </row>
    <row r="1551" s="2" customFormat="1">
      <c r="A1551" s="39"/>
      <c r="B1551" s="40"/>
      <c r="C1551" s="41"/>
      <c r="D1551" s="232" t="s">
        <v>170</v>
      </c>
      <c r="E1551" s="41"/>
      <c r="F1551" s="233" t="s">
        <v>1520</v>
      </c>
      <c r="G1551" s="41"/>
      <c r="H1551" s="41"/>
      <c r="I1551" s="234"/>
      <c r="J1551" s="41"/>
      <c r="K1551" s="41"/>
      <c r="L1551" s="45"/>
      <c r="M1551" s="235"/>
      <c r="N1551" s="236"/>
      <c r="O1551" s="92"/>
      <c r="P1551" s="92"/>
      <c r="Q1551" s="92"/>
      <c r="R1551" s="92"/>
      <c r="S1551" s="92"/>
      <c r="T1551" s="93"/>
      <c r="U1551" s="39"/>
      <c r="V1551" s="39"/>
      <c r="W1551" s="39"/>
      <c r="X1551" s="39"/>
      <c r="Y1551" s="39"/>
      <c r="Z1551" s="39"/>
      <c r="AA1551" s="39"/>
      <c r="AB1551" s="39"/>
      <c r="AC1551" s="39"/>
      <c r="AD1551" s="39"/>
      <c r="AE1551" s="39"/>
      <c r="AT1551" s="18" t="s">
        <v>170</v>
      </c>
      <c r="AU1551" s="18" t="s">
        <v>161</v>
      </c>
    </row>
    <row r="1552" s="13" customFormat="1">
      <c r="A1552" s="13"/>
      <c r="B1552" s="237"/>
      <c r="C1552" s="238"/>
      <c r="D1552" s="232" t="s">
        <v>172</v>
      </c>
      <c r="E1552" s="239" t="s">
        <v>1</v>
      </c>
      <c r="F1552" s="240" t="s">
        <v>1640</v>
      </c>
      <c r="G1552" s="238"/>
      <c r="H1552" s="239" t="s">
        <v>1</v>
      </c>
      <c r="I1552" s="241"/>
      <c r="J1552" s="238"/>
      <c r="K1552" s="238"/>
      <c r="L1552" s="242"/>
      <c r="M1552" s="243"/>
      <c r="N1552" s="244"/>
      <c r="O1552" s="244"/>
      <c r="P1552" s="244"/>
      <c r="Q1552" s="244"/>
      <c r="R1552" s="244"/>
      <c r="S1552" s="244"/>
      <c r="T1552" s="245"/>
      <c r="U1552" s="13"/>
      <c r="V1552" s="13"/>
      <c r="W1552" s="13"/>
      <c r="X1552" s="13"/>
      <c r="Y1552" s="13"/>
      <c r="Z1552" s="13"/>
      <c r="AA1552" s="13"/>
      <c r="AB1552" s="13"/>
      <c r="AC1552" s="13"/>
      <c r="AD1552" s="13"/>
      <c r="AE1552" s="13"/>
      <c r="AT1552" s="246" t="s">
        <v>172</v>
      </c>
      <c r="AU1552" s="246" t="s">
        <v>161</v>
      </c>
      <c r="AV1552" s="13" t="s">
        <v>81</v>
      </c>
      <c r="AW1552" s="13" t="s">
        <v>30</v>
      </c>
      <c r="AX1552" s="13" t="s">
        <v>73</v>
      </c>
      <c r="AY1552" s="246" t="s">
        <v>160</v>
      </c>
    </row>
    <row r="1553" s="13" customFormat="1">
      <c r="A1553" s="13"/>
      <c r="B1553" s="237"/>
      <c r="C1553" s="238"/>
      <c r="D1553" s="232" t="s">
        <v>172</v>
      </c>
      <c r="E1553" s="239" t="s">
        <v>1</v>
      </c>
      <c r="F1553" s="240" t="s">
        <v>1641</v>
      </c>
      <c r="G1553" s="238"/>
      <c r="H1553" s="239" t="s">
        <v>1</v>
      </c>
      <c r="I1553" s="241"/>
      <c r="J1553" s="238"/>
      <c r="K1553" s="238"/>
      <c r="L1553" s="242"/>
      <c r="M1553" s="243"/>
      <c r="N1553" s="244"/>
      <c r="O1553" s="244"/>
      <c r="P1553" s="244"/>
      <c r="Q1553" s="244"/>
      <c r="R1553" s="244"/>
      <c r="S1553" s="244"/>
      <c r="T1553" s="245"/>
      <c r="U1553" s="13"/>
      <c r="V1553" s="13"/>
      <c r="W1553" s="13"/>
      <c r="X1553" s="13"/>
      <c r="Y1553" s="13"/>
      <c r="Z1553" s="13"/>
      <c r="AA1553" s="13"/>
      <c r="AB1553" s="13"/>
      <c r="AC1553" s="13"/>
      <c r="AD1553" s="13"/>
      <c r="AE1553" s="13"/>
      <c r="AT1553" s="246" t="s">
        <v>172</v>
      </c>
      <c r="AU1553" s="246" t="s">
        <v>161</v>
      </c>
      <c r="AV1553" s="13" t="s">
        <v>81</v>
      </c>
      <c r="AW1553" s="13" t="s">
        <v>30</v>
      </c>
      <c r="AX1553" s="13" t="s">
        <v>73</v>
      </c>
      <c r="AY1553" s="246" t="s">
        <v>160</v>
      </c>
    </row>
    <row r="1554" s="14" customFormat="1">
      <c r="A1554" s="14"/>
      <c r="B1554" s="247"/>
      <c r="C1554" s="248"/>
      <c r="D1554" s="232" t="s">
        <v>172</v>
      </c>
      <c r="E1554" s="249" t="s">
        <v>1</v>
      </c>
      <c r="F1554" s="250" t="s">
        <v>1642</v>
      </c>
      <c r="G1554" s="248"/>
      <c r="H1554" s="251">
        <v>1477.4490000000001</v>
      </c>
      <c r="I1554" s="252"/>
      <c r="J1554" s="248"/>
      <c r="K1554" s="248"/>
      <c r="L1554" s="253"/>
      <c r="M1554" s="254"/>
      <c r="N1554" s="255"/>
      <c r="O1554" s="255"/>
      <c r="P1554" s="255"/>
      <c r="Q1554" s="255"/>
      <c r="R1554" s="255"/>
      <c r="S1554" s="255"/>
      <c r="T1554" s="256"/>
      <c r="U1554" s="14"/>
      <c r="V1554" s="14"/>
      <c r="W1554" s="14"/>
      <c r="X1554" s="14"/>
      <c r="Y1554" s="14"/>
      <c r="Z1554" s="14"/>
      <c r="AA1554" s="14"/>
      <c r="AB1554" s="14"/>
      <c r="AC1554" s="14"/>
      <c r="AD1554" s="14"/>
      <c r="AE1554" s="14"/>
      <c r="AT1554" s="257" t="s">
        <v>172</v>
      </c>
      <c r="AU1554" s="257" t="s">
        <v>161</v>
      </c>
      <c r="AV1554" s="14" t="s">
        <v>83</v>
      </c>
      <c r="AW1554" s="14" t="s">
        <v>30</v>
      </c>
      <c r="AX1554" s="14" t="s">
        <v>81</v>
      </c>
      <c r="AY1554" s="257" t="s">
        <v>160</v>
      </c>
    </row>
    <row r="1555" s="2" customFormat="1" ht="21.75" customHeight="1">
      <c r="A1555" s="39"/>
      <c r="B1555" s="40"/>
      <c r="C1555" s="281" t="s">
        <v>1643</v>
      </c>
      <c r="D1555" s="281" t="s">
        <v>832</v>
      </c>
      <c r="E1555" s="282" t="s">
        <v>1644</v>
      </c>
      <c r="F1555" s="283" t="s">
        <v>1645</v>
      </c>
      <c r="G1555" s="284" t="s">
        <v>227</v>
      </c>
      <c r="H1555" s="285">
        <v>1.5509999999999999</v>
      </c>
      <c r="I1555" s="286"/>
      <c r="J1555" s="287">
        <f>ROUND(I1555*H1555,2)</f>
        <v>0</v>
      </c>
      <c r="K1555" s="283" t="s">
        <v>835</v>
      </c>
      <c r="L1555" s="288"/>
      <c r="M1555" s="289" t="s">
        <v>1</v>
      </c>
      <c r="N1555" s="290" t="s">
        <v>38</v>
      </c>
      <c r="O1555" s="92"/>
      <c r="P1555" s="228">
        <f>O1555*H1555</f>
        <v>0</v>
      </c>
      <c r="Q1555" s="228">
        <v>1</v>
      </c>
      <c r="R1555" s="228">
        <f>Q1555*H1555</f>
        <v>1.5509999999999999</v>
      </c>
      <c r="S1555" s="228">
        <v>0</v>
      </c>
      <c r="T1555" s="229">
        <f>S1555*H1555</f>
        <v>0</v>
      </c>
      <c r="U1555" s="39"/>
      <c r="V1555" s="39"/>
      <c r="W1555" s="39"/>
      <c r="X1555" s="39"/>
      <c r="Y1555" s="39"/>
      <c r="Z1555" s="39"/>
      <c r="AA1555" s="39"/>
      <c r="AB1555" s="39"/>
      <c r="AC1555" s="39"/>
      <c r="AD1555" s="39"/>
      <c r="AE1555" s="39"/>
      <c r="AR1555" s="230" t="s">
        <v>399</v>
      </c>
      <c r="AT1555" s="230" t="s">
        <v>832</v>
      </c>
      <c r="AU1555" s="230" t="s">
        <v>161</v>
      </c>
      <c r="AY1555" s="18" t="s">
        <v>160</v>
      </c>
      <c r="BE1555" s="231">
        <f>IF(N1555="základní",J1555,0)</f>
        <v>0</v>
      </c>
      <c r="BF1555" s="231">
        <f>IF(N1555="snížená",J1555,0)</f>
        <v>0</v>
      </c>
      <c r="BG1555" s="231">
        <f>IF(N1555="zákl. přenesená",J1555,0)</f>
        <v>0</v>
      </c>
      <c r="BH1555" s="231">
        <f>IF(N1555="sníž. přenesená",J1555,0)</f>
        <v>0</v>
      </c>
      <c r="BI1555" s="231">
        <f>IF(N1555="nulová",J1555,0)</f>
        <v>0</v>
      </c>
      <c r="BJ1555" s="18" t="s">
        <v>81</v>
      </c>
      <c r="BK1555" s="231">
        <f>ROUND(I1555*H1555,2)</f>
        <v>0</v>
      </c>
      <c r="BL1555" s="18" t="s">
        <v>251</v>
      </c>
      <c r="BM1555" s="230" t="s">
        <v>1646</v>
      </c>
    </row>
    <row r="1556" s="2" customFormat="1">
      <c r="A1556" s="39"/>
      <c r="B1556" s="40"/>
      <c r="C1556" s="41"/>
      <c r="D1556" s="232" t="s">
        <v>170</v>
      </c>
      <c r="E1556" s="41"/>
      <c r="F1556" s="233" t="s">
        <v>1645</v>
      </c>
      <c r="G1556" s="41"/>
      <c r="H1556" s="41"/>
      <c r="I1556" s="234"/>
      <c r="J1556" s="41"/>
      <c r="K1556" s="41"/>
      <c r="L1556" s="45"/>
      <c r="M1556" s="235"/>
      <c r="N1556" s="236"/>
      <c r="O1556" s="92"/>
      <c r="P1556" s="92"/>
      <c r="Q1556" s="92"/>
      <c r="R1556" s="92"/>
      <c r="S1556" s="92"/>
      <c r="T1556" s="93"/>
      <c r="U1556" s="39"/>
      <c r="V1556" s="39"/>
      <c r="W1556" s="39"/>
      <c r="X1556" s="39"/>
      <c r="Y1556" s="39"/>
      <c r="Z1556" s="39"/>
      <c r="AA1556" s="39"/>
      <c r="AB1556" s="39"/>
      <c r="AC1556" s="39"/>
      <c r="AD1556" s="39"/>
      <c r="AE1556" s="39"/>
      <c r="AT1556" s="18" t="s">
        <v>170</v>
      </c>
      <c r="AU1556" s="18" t="s">
        <v>161</v>
      </c>
    </row>
    <row r="1557" s="2" customFormat="1">
      <c r="A1557" s="39"/>
      <c r="B1557" s="40"/>
      <c r="C1557" s="41"/>
      <c r="D1557" s="232" t="s">
        <v>292</v>
      </c>
      <c r="E1557" s="41"/>
      <c r="F1557" s="280" t="s">
        <v>1647</v>
      </c>
      <c r="G1557" s="41"/>
      <c r="H1557" s="41"/>
      <c r="I1557" s="234"/>
      <c r="J1557" s="41"/>
      <c r="K1557" s="41"/>
      <c r="L1557" s="45"/>
      <c r="M1557" s="235"/>
      <c r="N1557" s="236"/>
      <c r="O1557" s="92"/>
      <c r="P1557" s="92"/>
      <c r="Q1557" s="92"/>
      <c r="R1557" s="92"/>
      <c r="S1557" s="92"/>
      <c r="T1557" s="93"/>
      <c r="U1557" s="39"/>
      <c r="V1557" s="39"/>
      <c r="W1557" s="39"/>
      <c r="X1557" s="39"/>
      <c r="Y1557" s="39"/>
      <c r="Z1557" s="39"/>
      <c r="AA1557" s="39"/>
      <c r="AB1557" s="39"/>
      <c r="AC1557" s="39"/>
      <c r="AD1557" s="39"/>
      <c r="AE1557" s="39"/>
      <c r="AT1557" s="18" t="s">
        <v>292</v>
      </c>
      <c r="AU1557" s="18" t="s">
        <v>161</v>
      </c>
    </row>
    <row r="1558" s="13" customFormat="1">
      <c r="A1558" s="13"/>
      <c r="B1558" s="237"/>
      <c r="C1558" s="238"/>
      <c r="D1558" s="232" t="s">
        <v>172</v>
      </c>
      <c r="E1558" s="239" t="s">
        <v>1</v>
      </c>
      <c r="F1558" s="240" t="s">
        <v>1640</v>
      </c>
      <c r="G1558" s="238"/>
      <c r="H1558" s="239" t="s">
        <v>1</v>
      </c>
      <c r="I1558" s="241"/>
      <c r="J1558" s="238"/>
      <c r="K1558" s="238"/>
      <c r="L1558" s="242"/>
      <c r="M1558" s="243"/>
      <c r="N1558" s="244"/>
      <c r="O1558" s="244"/>
      <c r="P1558" s="244"/>
      <c r="Q1558" s="244"/>
      <c r="R1558" s="244"/>
      <c r="S1558" s="244"/>
      <c r="T1558" s="245"/>
      <c r="U1558" s="13"/>
      <c r="V1558" s="13"/>
      <c r="W1558" s="13"/>
      <c r="X1558" s="13"/>
      <c r="Y1558" s="13"/>
      <c r="Z1558" s="13"/>
      <c r="AA1558" s="13"/>
      <c r="AB1558" s="13"/>
      <c r="AC1558" s="13"/>
      <c r="AD1558" s="13"/>
      <c r="AE1558" s="13"/>
      <c r="AT1558" s="246" t="s">
        <v>172</v>
      </c>
      <c r="AU1558" s="246" t="s">
        <v>161</v>
      </c>
      <c r="AV1558" s="13" t="s">
        <v>81</v>
      </c>
      <c r="AW1558" s="13" t="s">
        <v>30</v>
      </c>
      <c r="AX1558" s="13" t="s">
        <v>73</v>
      </c>
      <c r="AY1558" s="246" t="s">
        <v>160</v>
      </c>
    </row>
    <row r="1559" s="13" customFormat="1">
      <c r="A1559" s="13"/>
      <c r="B1559" s="237"/>
      <c r="C1559" s="238"/>
      <c r="D1559" s="232" t="s">
        <v>172</v>
      </c>
      <c r="E1559" s="239" t="s">
        <v>1</v>
      </c>
      <c r="F1559" s="240" t="s">
        <v>1641</v>
      </c>
      <c r="G1559" s="238"/>
      <c r="H1559" s="239" t="s">
        <v>1</v>
      </c>
      <c r="I1559" s="241"/>
      <c r="J1559" s="238"/>
      <c r="K1559" s="238"/>
      <c r="L1559" s="242"/>
      <c r="M1559" s="243"/>
      <c r="N1559" s="244"/>
      <c r="O1559" s="244"/>
      <c r="P1559" s="244"/>
      <c r="Q1559" s="244"/>
      <c r="R1559" s="244"/>
      <c r="S1559" s="244"/>
      <c r="T1559" s="245"/>
      <c r="U1559" s="13"/>
      <c r="V1559" s="13"/>
      <c r="W1559" s="13"/>
      <c r="X1559" s="13"/>
      <c r="Y1559" s="13"/>
      <c r="Z1559" s="13"/>
      <c r="AA1559" s="13"/>
      <c r="AB1559" s="13"/>
      <c r="AC1559" s="13"/>
      <c r="AD1559" s="13"/>
      <c r="AE1559" s="13"/>
      <c r="AT1559" s="246" t="s">
        <v>172</v>
      </c>
      <c r="AU1559" s="246" t="s">
        <v>161</v>
      </c>
      <c r="AV1559" s="13" t="s">
        <v>81</v>
      </c>
      <c r="AW1559" s="13" t="s">
        <v>30</v>
      </c>
      <c r="AX1559" s="13" t="s">
        <v>73</v>
      </c>
      <c r="AY1559" s="246" t="s">
        <v>160</v>
      </c>
    </row>
    <row r="1560" s="14" customFormat="1">
      <c r="A1560" s="14"/>
      <c r="B1560" s="247"/>
      <c r="C1560" s="248"/>
      <c r="D1560" s="232" t="s">
        <v>172</v>
      </c>
      <c r="E1560" s="249" t="s">
        <v>1</v>
      </c>
      <c r="F1560" s="250" t="s">
        <v>1648</v>
      </c>
      <c r="G1560" s="248"/>
      <c r="H1560" s="251">
        <v>1.4770000000000001</v>
      </c>
      <c r="I1560" s="252"/>
      <c r="J1560" s="248"/>
      <c r="K1560" s="248"/>
      <c r="L1560" s="253"/>
      <c r="M1560" s="254"/>
      <c r="N1560" s="255"/>
      <c r="O1560" s="255"/>
      <c r="P1560" s="255"/>
      <c r="Q1560" s="255"/>
      <c r="R1560" s="255"/>
      <c r="S1560" s="255"/>
      <c r="T1560" s="256"/>
      <c r="U1560" s="14"/>
      <c r="V1560" s="14"/>
      <c r="W1560" s="14"/>
      <c r="X1560" s="14"/>
      <c r="Y1560" s="14"/>
      <c r="Z1560" s="14"/>
      <c r="AA1560" s="14"/>
      <c r="AB1560" s="14"/>
      <c r="AC1560" s="14"/>
      <c r="AD1560" s="14"/>
      <c r="AE1560" s="14"/>
      <c r="AT1560" s="257" t="s">
        <v>172</v>
      </c>
      <c r="AU1560" s="257" t="s">
        <v>161</v>
      </c>
      <c r="AV1560" s="14" t="s">
        <v>83</v>
      </c>
      <c r="AW1560" s="14" t="s">
        <v>30</v>
      </c>
      <c r="AX1560" s="14" t="s">
        <v>81</v>
      </c>
      <c r="AY1560" s="257" t="s">
        <v>160</v>
      </c>
    </row>
    <row r="1561" s="14" customFormat="1">
      <c r="A1561" s="14"/>
      <c r="B1561" s="247"/>
      <c r="C1561" s="248"/>
      <c r="D1561" s="232" t="s">
        <v>172</v>
      </c>
      <c r="E1561" s="248"/>
      <c r="F1561" s="250" t="s">
        <v>1649</v>
      </c>
      <c r="G1561" s="248"/>
      <c r="H1561" s="251">
        <v>1.5509999999999999</v>
      </c>
      <c r="I1561" s="252"/>
      <c r="J1561" s="248"/>
      <c r="K1561" s="248"/>
      <c r="L1561" s="253"/>
      <c r="M1561" s="254"/>
      <c r="N1561" s="255"/>
      <c r="O1561" s="255"/>
      <c r="P1561" s="255"/>
      <c r="Q1561" s="255"/>
      <c r="R1561" s="255"/>
      <c r="S1561" s="255"/>
      <c r="T1561" s="256"/>
      <c r="U1561" s="14"/>
      <c r="V1561" s="14"/>
      <c r="W1561" s="14"/>
      <c r="X1561" s="14"/>
      <c r="Y1561" s="14"/>
      <c r="Z1561" s="14"/>
      <c r="AA1561" s="14"/>
      <c r="AB1561" s="14"/>
      <c r="AC1561" s="14"/>
      <c r="AD1561" s="14"/>
      <c r="AE1561" s="14"/>
      <c r="AT1561" s="257" t="s">
        <v>172</v>
      </c>
      <c r="AU1561" s="257" t="s">
        <v>161</v>
      </c>
      <c r="AV1561" s="14" t="s">
        <v>83</v>
      </c>
      <c r="AW1561" s="14" t="s">
        <v>4</v>
      </c>
      <c r="AX1561" s="14" t="s">
        <v>81</v>
      </c>
      <c r="AY1561" s="257" t="s">
        <v>160</v>
      </c>
    </row>
    <row r="1562" s="2" customFormat="1" ht="16.5" customHeight="1">
      <c r="A1562" s="39"/>
      <c r="B1562" s="40"/>
      <c r="C1562" s="219" t="s">
        <v>1650</v>
      </c>
      <c r="D1562" s="219" t="s">
        <v>163</v>
      </c>
      <c r="E1562" s="220" t="s">
        <v>1651</v>
      </c>
      <c r="F1562" s="221" t="s">
        <v>1652</v>
      </c>
      <c r="G1562" s="222" t="s">
        <v>1486</v>
      </c>
      <c r="H1562" s="223">
        <v>1631.961</v>
      </c>
      <c r="I1562" s="224"/>
      <c r="J1562" s="225">
        <f>ROUND(I1562*H1562,2)</f>
        <v>0</v>
      </c>
      <c r="K1562" s="221" t="s">
        <v>1</v>
      </c>
      <c r="L1562" s="45"/>
      <c r="M1562" s="226" t="s">
        <v>1</v>
      </c>
      <c r="N1562" s="227" t="s">
        <v>38</v>
      </c>
      <c r="O1562" s="92"/>
      <c r="P1562" s="228">
        <f>O1562*H1562</f>
        <v>0</v>
      </c>
      <c r="Q1562" s="228">
        <v>0</v>
      </c>
      <c r="R1562" s="228">
        <f>Q1562*H1562</f>
        <v>0</v>
      </c>
      <c r="S1562" s="228">
        <v>0</v>
      </c>
      <c r="T1562" s="229">
        <f>S1562*H1562</f>
        <v>0</v>
      </c>
      <c r="U1562" s="39"/>
      <c r="V1562" s="39"/>
      <c r="W1562" s="39"/>
      <c r="X1562" s="39"/>
      <c r="Y1562" s="39"/>
      <c r="Z1562" s="39"/>
      <c r="AA1562" s="39"/>
      <c r="AB1562" s="39"/>
      <c r="AC1562" s="39"/>
      <c r="AD1562" s="39"/>
      <c r="AE1562" s="39"/>
      <c r="AR1562" s="230" t="s">
        <v>251</v>
      </c>
      <c r="AT1562" s="230" t="s">
        <v>163</v>
      </c>
      <c r="AU1562" s="230" t="s">
        <v>161</v>
      </c>
      <c r="AY1562" s="18" t="s">
        <v>160</v>
      </c>
      <c r="BE1562" s="231">
        <f>IF(N1562="základní",J1562,0)</f>
        <v>0</v>
      </c>
      <c r="BF1562" s="231">
        <f>IF(N1562="snížená",J1562,0)</f>
        <v>0</v>
      </c>
      <c r="BG1562" s="231">
        <f>IF(N1562="zákl. přenesená",J1562,0)</f>
        <v>0</v>
      </c>
      <c r="BH1562" s="231">
        <f>IF(N1562="sníž. přenesená",J1562,0)</f>
        <v>0</v>
      </c>
      <c r="BI1562" s="231">
        <f>IF(N1562="nulová",J1562,0)</f>
        <v>0</v>
      </c>
      <c r="BJ1562" s="18" t="s">
        <v>81</v>
      </c>
      <c r="BK1562" s="231">
        <f>ROUND(I1562*H1562,2)</f>
        <v>0</v>
      </c>
      <c r="BL1562" s="18" t="s">
        <v>251</v>
      </c>
      <c r="BM1562" s="230" t="s">
        <v>1653</v>
      </c>
    </row>
    <row r="1563" s="2" customFormat="1">
      <c r="A1563" s="39"/>
      <c r="B1563" s="40"/>
      <c r="C1563" s="41"/>
      <c r="D1563" s="232" t="s">
        <v>170</v>
      </c>
      <c r="E1563" s="41"/>
      <c r="F1563" s="233" t="s">
        <v>1652</v>
      </c>
      <c r="G1563" s="41"/>
      <c r="H1563" s="41"/>
      <c r="I1563" s="234"/>
      <c r="J1563" s="41"/>
      <c r="K1563" s="41"/>
      <c r="L1563" s="45"/>
      <c r="M1563" s="235"/>
      <c r="N1563" s="236"/>
      <c r="O1563" s="92"/>
      <c r="P1563" s="92"/>
      <c r="Q1563" s="92"/>
      <c r="R1563" s="92"/>
      <c r="S1563" s="92"/>
      <c r="T1563" s="93"/>
      <c r="U1563" s="39"/>
      <c r="V1563" s="39"/>
      <c r="W1563" s="39"/>
      <c r="X1563" s="39"/>
      <c r="Y1563" s="39"/>
      <c r="Z1563" s="39"/>
      <c r="AA1563" s="39"/>
      <c r="AB1563" s="39"/>
      <c r="AC1563" s="39"/>
      <c r="AD1563" s="39"/>
      <c r="AE1563" s="39"/>
      <c r="AT1563" s="18" t="s">
        <v>170</v>
      </c>
      <c r="AU1563" s="18" t="s">
        <v>161</v>
      </c>
    </row>
    <row r="1564" s="14" customFormat="1">
      <c r="A1564" s="14"/>
      <c r="B1564" s="247"/>
      <c r="C1564" s="248"/>
      <c r="D1564" s="232" t="s">
        <v>172</v>
      </c>
      <c r="E1564" s="249" t="s">
        <v>1</v>
      </c>
      <c r="F1564" s="250" t="s">
        <v>1654</v>
      </c>
      <c r="G1564" s="248"/>
      <c r="H1564" s="251">
        <v>1631.961</v>
      </c>
      <c r="I1564" s="252"/>
      <c r="J1564" s="248"/>
      <c r="K1564" s="248"/>
      <c r="L1564" s="253"/>
      <c r="M1564" s="254"/>
      <c r="N1564" s="255"/>
      <c r="O1564" s="255"/>
      <c r="P1564" s="255"/>
      <c r="Q1564" s="255"/>
      <c r="R1564" s="255"/>
      <c r="S1564" s="255"/>
      <c r="T1564" s="256"/>
      <c r="U1564" s="14"/>
      <c r="V1564" s="14"/>
      <c r="W1564" s="14"/>
      <c r="X1564" s="14"/>
      <c r="Y1564" s="14"/>
      <c r="Z1564" s="14"/>
      <c r="AA1564" s="14"/>
      <c r="AB1564" s="14"/>
      <c r="AC1564" s="14"/>
      <c r="AD1564" s="14"/>
      <c r="AE1564" s="14"/>
      <c r="AT1564" s="257" t="s">
        <v>172</v>
      </c>
      <c r="AU1564" s="257" t="s">
        <v>161</v>
      </c>
      <c r="AV1564" s="14" t="s">
        <v>83</v>
      </c>
      <c r="AW1564" s="14" t="s">
        <v>30</v>
      </c>
      <c r="AX1564" s="14" t="s">
        <v>81</v>
      </c>
      <c r="AY1564" s="257" t="s">
        <v>160</v>
      </c>
    </row>
    <row r="1565" s="12" customFormat="1" ht="22.8" customHeight="1">
      <c r="A1565" s="12"/>
      <c r="B1565" s="203"/>
      <c r="C1565" s="204"/>
      <c r="D1565" s="205" t="s">
        <v>72</v>
      </c>
      <c r="E1565" s="217" t="s">
        <v>1655</v>
      </c>
      <c r="F1565" s="217" t="s">
        <v>1656</v>
      </c>
      <c r="G1565" s="204"/>
      <c r="H1565" s="204"/>
      <c r="I1565" s="207"/>
      <c r="J1565" s="218">
        <f>BK1565</f>
        <v>0</v>
      </c>
      <c r="K1565" s="204"/>
      <c r="L1565" s="209"/>
      <c r="M1565" s="210"/>
      <c r="N1565" s="211"/>
      <c r="O1565" s="211"/>
      <c r="P1565" s="212">
        <f>SUM(P1566:P1678)</f>
        <v>0</v>
      </c>
      <c r="Q1565" s="211"/>
      <c r="R1565" s="212">
        <f>SUM(R1566:R1678)</f>
        <v>2.24521712</v>
      </c>
      <c r="S1565" s="211"/>
      <c r="T1565" s="213">
        <f>SUM(T1566:T1678)</f>
        <v>0</v>
      </c>
      <c r="U1565" s="12"/>
      <c r="V1565" s="12"/>
      <c r="W1565" s="12"/>
      <c r="X1565" s="12"/>
      <c r="Y1565" s="12"/>
      <c r="Z1565" s="12"/>
      <c r="AA1565" s="12"/>
      <c r="AB1565" s="12"/>
      <c r="AC1565" s="12"/>
      <c r="AD1565" s="12"/>
      <c r="AE1565" s="12"/>
      <c r="AR1565" s="214" t="s">
        <v>83</v>
      </c>
      <c r="AT1565" s="215" t="s">
        <v>72</v>
      </c>
      <c r="AU1565" s="215" t="s">
        <v>81</v>
      </c>
      <c r="AY1565" s="214" t="s">
        <v>160</v>
      </c>
      <c r="BK1565" s="216">
        <f>SUM(BK1566:BK1678)</f>
        <v>0</v>
      </c>
    </row>
    <row r="1566" s="2" customFormat="1" ht="16.5" customHeight="1">
      <c r="A1566" s="39"/>
      <c r="B1566" s="40"/>
      <c r="C1566" s="219" t="s">
        <v>1657</v>
      </c>
      <c r="D1566" s="219" t="s">
        <v>163</v>
      </c>
      <c r="E1566" s="220" t="s">
        <v>1658</v>
      </c>
      <c r="F1566" s="221" t="s">
        <v>1659</v>
      </c>
      <c r="G1566" s="222" t="s">
        <v>166</v>
      </c>
      <c r="H1566" s="223">
        <v>45.359999999999999</v>
      </c>
      <c r="I1566" s="224"/>
      <c r="J1566" s="225">
        <f>ROUND(I1566*H1566,2)</f>
        <v>0</v>
      </c>
      <c r="K1566" s="221" t="s">
        <v>167</v>
      </c>
      <c r="L1566" s="45"/>
      <c r="M1566" s="226" t="s">
        <v>1</v>
      </c>
      <c r="N1566" s="227" t="s">
        <v>38</v>
      </c>
      <c r="O1566" s="92"/>
      <c r="P1566" s="228">
        <f>O1566*H1566</f>
        <v>0</v>
      </c>
      <c r="Q1566" s="228">
        <v>0</v>
      </c>
      <c r="R1566" s="228">
        <f>Q1566*H1566</f>
        <v>0</v>
      </c>
      <c r="S1566" s="228">
        <v>0</v>
      </c>
      <c r="T1566" s="229">
        <f>S1566*H1566</f>
        <v>0</v>
      </c>
      <c r="U1566" s="39"/>
      <c r="V1566" s="39"/>
      <c r="W1566" s="39"/>
      <c r="X1566" s="39"/>
      <c r="Y1566" s="39"/>
      <c r="Z1566" s="39"/>
      <c r="AA1566" s="39"/>
      <c r="AB1566" s="39"/>
      <c r="AC1566" s="39"/>
      <c r="AD1566" s="39"/>
      <c r="AE1566" s="39"/>
      <c r="AR1566" s="230" t="s">
        <v>251</v>
      </c>
      <c r="AT1566" s="230" t="s">
        <v>163</v>
      </c>
      <c r="AU1566" s="230" t="s">
        <v>83</v>
      </c>
      <c r="AY1566" s="18" t="s">
        <v>160</v>
      </c>
      <c r="BE1566" s="231">
        <f>IF(N1566="základní",J1566,0)</f>
        <v>0</v>
      </c>
      <c r="BF1566" s="231">
        <f>IF(N1566="snížená",J1566,0)</f>
        <v>0</v>
      </c>
      <c r="BG1566" s="231">
        <f>IF(N1566="zákl. přenesená",J1566,0)</f>
        <v>0</v>
      </c>
      <c r="BH1566" s="231">
        <f>IF(N1566="sníž. přenesená",J1566,0)</f>
        <v>0</v>
      </c>
      <c r="BI1566" s="231">
        <f>IF(N1566="nulová",J1566,0)</f>
        <v>0</v>
      </c>
      <c r="BJ1566" s="18" t="s">
        <v>81</v>
      </c>
      <c r="BK1566" s="231">
        <f>ROUND(I1566*H1566,2)</f>
        <v>0</v>
      </c>
      <c r="BL1566" s="18" t="s">
        <v>251</v>
      </c>
      <c r="BM1566" s="230" t="s">
        <v>1660</v>
      </c>
    </row>
    <row r="1567" s="2" customFormat="1">
      <c r="A1567" s="39"/>
      <c r="B1567" s="40"/>
      <c r="C1567" s="41"/>
      <c r="D1567" s="232" t="s">
        <v>170</v>
      </c>
      <c r="E1567" s="41"/>
      <c r="F1567" s="233" t="s">
        <v>1661</v>
      </c>
      <c r="G1567" s="41"/>
      <c r="H1567" s="41"/>
      <c r="I1567" s="234"/>
      <c r="J1567" s="41"/>
      <c r="K1567" s="41"/>
      <c r="L1567" s="45"/>
      <c r="M1567" s="235"/>
      <c r="N1567" s="236"/>
      <c r="O1567" s="92"/>
      <c r="P1567" s="92"/>
      <c r="Q1567" s="92"/>
      <c r="R1567" s="92"/>
      <c r="S1567" s="92"/>
      <c r="T1567" s="93"/>
      <c r="U1567" s="39"/>
      <c r="V1567" s="39"/>
      <c r="W1567" s="39"/>
      <c r="X1567" s="39"/>
      <c r="Y1567" s="39"/>
      <c r="Z1567" s="39"/>
      <c r="AA1567" s="39"/>
      <c r="AB1567" s="39"/>
      <c r="AC1567" s="39"/>
      <c r="AD1567" s="39"/>
      <c r="AE1567" s="39"/>
      <c r="AT1567" s="18" t="s">
        <v>170</v>
      </c>
      <c r="AU1567" s="18" t="s">
        <v>83</v>
      </c>
    </row>
    <row r="1568" s="13" customFormat="1">
      <c r="A1568" s="13"/>
      <c r="B1568" s="237"/>
      <c r="C1568" s="238"/>
      <c r="D1568" s="232" t="s">
        <v>172</v>
      </c>
      <c r="E1568" s="239" t="s">
        <v>1</v>
      </c>
      <c r="F1568" s="240" t="s">
        <v>173</v>
      </c>
      <c r="G1568" s="238"/>
      <c r="H1568" s="239" t="s">
        <v>1</v>
      </c>
      <c r="I1568" s="241"/>
      <c r="J1568" s="238"/>
      <c r="K1568" s="238"/>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172</v>
      </c>
      <c r="AU1568" s="246" t="s">
        <v>83</v>
      </c>
      <c r="AV1568" s="13" t="s">
        <v>81</v>
      </c>
      <c r="AW1568" s="13" t="s">
        <v>30</v>
      </c>
      <c r="AX1568" s="13" t="s">
        <v>73</v>
      </c>
      <c r="AY1568" s="246" t="s">
        <v>160</v>
      </c>
    </row>
    <row r="1569" s="14" customFormat="1">
      <c r="A1569" s="14"/>
      <c r="B1569" s="247"/>
      <c r="C1569" s="248"/>
      <c r="D1569" s="232" t="s">
        <v>172</v>
      </c>
      <c r="E1569" s="249" t="s">
        <v>1</v>
      </c>
      <c r="F1569" s="250" t="s">
        <v>1662</v>
      </c>
      <c r="G1569" s="248"/>
      <c r="H1569" s="251">
        <v>3.1400000000000001</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172</v>
      </c>
      <c r="AU1569" s="257" t="s">
        <v>83</v>
      </c>
      <c r="AV1569" s="14" t="s">
        <v>83</v>
      </c>
      <c r="AW1569" s="14" t="s">
        <v>30</v>
      </c>
      <c r="AX1569" s="14" t="s">
        <v>73</v>
      </c>
      <c r="AY1569" s="257" t="s">
        <v>160</v>
      </c>
    </row>
    <row r="1570" s="14" customFormat="1">
      <c r="A1570" s="14"/>
      <c r="B1570" s="247"/>
      <c r="C1570" s="248"/>
      <c r="D1570" s="232" t="s">
        <v>172</v>
      </c>
      <c r="E1570" s="249" t="s">
        <v>1</v>
      </c>
      <c r="F1570" s="250" t="s">
        <v>1663</v>
      </c>
      <c r="G1570" s="248"/>
      <c r="H1570" s="251">
        <v>1.8</v>
      </c>
      <c r="I1570" s="252"/>
      <c r="J1570" s="248"/>
      <c r="K1570" s="248"/>
      <c r="L1570" s="253"/>
      <c r="M1570" s="254"/>
      <c r="N1570" s="255"/>
      <c r="O1570" s="255"/>
      <c r="P1570" s="255"/>
      <c r="Q1570" s="255"/>
      <c r="R1570" s="255"/>
      <c r="S1570" s="255"/>
      <c r="T1570" s="256"/>
      <c r="U1570" s="14"/>
      <c r="V1570" s="14"/>
      <c r="W1570" s="14"/>
      <c r="X1570" s="14"/>
      <c r="Y1570" s="14"/>
      <c r="Z1570" s="14"/>
      <c r="AA1570" s="14"/>
      <c r="AB1570" s="14"/>
      <c r="AC1570" s="14"/>
      <c r="AD1570" s="14"/>
      <c r="AE1570" s="14"/>
      <c r="AT1570" s="257" t="s">
        <v>172</v>
      </c>
      <c r="AU1570" s="257" t="s">
        <v>83</v>
      </c>
      <c r="AV1570" s="14" t="s">
        <v>83</v>
      </c>
      <c r="AW1570" s="14" t="s">
        <v>30</v>
      </c>
      <c r="AX1570" s="14" t="s">
        <v>73</v>
      </c>
      <c r="AY1570" s="257" t="s">
        <v>160</v>
      </c>
    </row>
    <row r="1571" s="14" customFormat="1">
      <c r="A1571" s="14"/>
      <c r="B1571" s="247"/>
      <c r="C1571" s="248"/>
      <c r="D1571" s="232" t="s">
        <v>172</v>
      </c>
      <c r="E1571" s="249" t="s">
        <v>1</v>
      </c>
      <c r="F1571" s="250" t="s">
        <v>1664</v>
      </c>
      <c r="G1571" s="248"/>
      <c r="H1571" s="251">
        <v>1.2</v>
      </c>
      <c r="I1571" s="252"/>
      <c r="J1571" s="248"/>
      <c r="K1571" s="248"/>
      <c r="L1571" s="253"/>
      <c r="M1571" s="254"/>
      <c r="N1571" s="255"/>
      <c r="O1571" s="255"/>
      <c r="P1571" s="255"/>
      <c r="Q1571" s="255"/>
      <c r="R1571" s="255"/>
      <c r="S1571" s="255"/>
      <c r="T1571" s="256"/>
      <c r="U1571" s="14"/>
      <c r="V1571" s="14"/>
      <c r="W1571" s="14"/>
      <c r="X1571" s="14"/>
      <c r="Y1571" s="14"/>
      <c r="Z1571" s="14"/>
      <c r="AA1571" s="14"/>
      <c r="AB1571" s="14"/>
      <c r="AC1571" s="14"/>
      <c r="AD1571" s="14"/>
      <c r="AE1571" s="14"/>
      <c r="AT1571" s="257" t="s">
        <v>172</v>
      </c>
      <c r="AU1571" s="257" t="s">
        <v>83</v>
      </c>
      <c r="AV1571" s="14" t="s">
        <v>83</v>
      </c>
      <c r="AW1571" s="14" t="s">
        <v>30</v>
      </c>
      <c r="AX1571" s="14" t="s">
        <v>73</v>
      </c>
      <c r="AY1571" s="257" t="s">
        <v>160</v>
      </c>
    </row>
    <row r="1572" s="14" customFormat="1">
      <c r="A1572" s="14"/>
      <c r="B1572" s="247"/>
      <c r="C1572" s="248"/>
      <c r="D1572" s="232" t="s">
        <v>172</v>
      </c>
      <c r="E1572" s="249" t="s">
        <v>1</v>
      </c>
      <c r="F1572" s="250" t="s">
        <v>1665</v>
      </c>
      <c r="G1572" s="248"/>
      <c r="H1572" s="251">
        <v>2</v>
      </c>
      <c r="I1572" s="252"/>
      <c r="J1572" s="248"/>
      <c r="K1572" s="248"/>
      <c r="L1572" s="253"/>
      <c r="M1572" s="254"/>
      <c r="N1572" s="255"/>
      <c r="O1572" s="255"/>
      <c r="P1572" s="255"/>
      <c r="Q1572" s="255"/>
      <c r="R1572" s="255"/>
      <c r="S1572" s="255"/>
      <c r="T1572" s="256"/>
      <c r="U1572" s="14"/>
      <c r="V1572" s="14"/>
      <c r="W1572" s="14"/>
      <c r="X1572" s="14"/>
      <c r="Y1572" s="14"/>
      <c r="Z1572" s="14"/>
      <c r="AA1572" s="14"/>
      <c r="AB1572" s="14"/>
      <c r="AC1572" s="14"/>
      <c r="AD1572" s="14"/>
      <c r="AE1572" s="14"/>
      <c r="AT1572" s="257" t="s">
        <v>172</v>
      </c>
      <c r="AU1572" s="257" t="s">
        <v>83</v>
      </c>
      <c r="AV1572" s="14" t="s">
        <v>83</v>
      </c>
      <c r="AW1572" s="14" t="s">
        <v>30</v>
      </c>
      <c r="AX1572" s="14" t="s">
        <v>73</v>
      </c>
      <c r="AY1572" s="257" t="s">
        <v>160</v>
      </c>
    </row>
    <row r="1573" s="14" customFormat="1">
      <c r="A1573" s="14"/>
      <c r="B1573" s="247"/>
      <c r="C1573" s="248"/>
      <c r="D1573" s="232" t="s">
        <v>172</v>
      </c>
      <c r="E1573" s="249" t="s">
        <v>1</v>
      </c>
      <c r="F1573" s="250" t="s">
        <v>1666</v>
      </c>
      <c r="G1573" s="248"/>
      <c r="H1573" s="251">
        <v>1.2</v>
      </c>
      <c r="I1573" s="252"/>
      <c r="J1573" s="248"/>
      <c r="K1573" s="248"/>
      <c r="L1573" s="253"/>
      <c r="M1573" s="254"/>
      <c r="N1573" s="255"/>
      <c r="O1573" s="255"/>
      <c r="P1573" s="255"/>
      <c r="Q1573" s="255"/>
      <c r="R1573" s="255"/>
      <c r="S1573" s="255"/>
      <c r="T1573" s="256"/>
      <c r="U1573" s="14"/>
      <c r="V1573" s="14"/>
      <c r="W1573" s="14"/>
      <c r="X1573" s="14"/>
      <c r="Y1573" s="14"/>
      <c r="Z1573" s="14"/>
      <c r="AA1573" s="14"/>
      <c r="AB1573" s="14"/>
      <c r="AC1573" s="14"/>
      <c r="AD1573" s="14"/>
      <c r="AE1573" s="14"/>
      <c r="AT1573" s="257" t="s">
        <v>172</v>
      </c>
      <c r="AU1573" s="257" t="s">
        <v>83</v>
      </c>
      <c r="AV1573" s="14" t="s">
        <v>83</v>
      </c>
      <c r="AW1573" s="14" t="s">
        <v>30</v>
      </c>
      <c r="AX1573" s="14" t="s">
        <v>73</v>
      </c>
      <c r="AY1573" s="257" t="s">
        <v>160</v>
      </c>
    </row>
    <row r="1574" s="14" customFormat="1">
      <c r="A1574" s="14"/>
      <c r="B1574" s="247"/>
      <c r="C1574" s="248"/>
      <c r="D1574" s="232" t="s">
        <v>172</v>
      </c>
      <c r="E1574" s="249" t="s">
        <v>1</v>
      </c>
      <c r="F1574" s="250" t="s">
        <v>1667</v>
      </c>
      <c r="G1574" s="248"/>
      <c r="H1574" s="251">
        <v>5.5199999999999996</v>
      </c>
      <c r="I1574" s="252"/>
      <c r="J1574" s="248"/>
      <c r="K1574" s="248"/>
      <c r="L1574" s="253"/>
      <c r="M1574" s="254"/>
      <c r="N1574" s="255"/>
      <c r="O1574" s="255"/>
      <c r="P1574" s="255"/>
      <c r="Q1574" s="255"/>
      <c r="R1574" s="255"/>
      <c r="S1574" s="255"/>
      <c r="T1574" s="256"/>
      <c r="U1574" s="14"/>
      <c r="V1574" s="14"/>
      <c r="W1574" s="14"/>
      <c r="X1574" s="14"/>
      <c r="Y1574" s="14"/>
      <c r="Z1574" s="14"/>
      <c r="AA1574" s="14"/>
      <c r="AB1574" s="14"/>
      <c r="AC1574" s="14"/>
      <c r="AD1574" s="14"/>
      <c r="AE1574" s="14"/>
      <c r="AT1574" s="257" t="s">
        <v>172</v>
      </c>
      <c r="AU1574" s="257" t="s">
        <v>83</v>
      </c>
      <c r="AV1574" s="14" t="s">
        <v>83</v>
      </c>
      <c r="AW1574" s="14" t="s">
        <v>30</v>
      </c>
      <c r="AX1574" s="14" t="s">
        <v>73</v>
      </c>
      <c r="AY1574" s="257" t="s">
        <v>160</v>
      </c>
    </row>
    <row r="1575" s="14" customFormat="1">
      <c r="A1575" s="14"/>
      <c r="B1575" s="247"/>
      <c r="C1575" s="248"/>
      <c r="D1575" s="232" t="s">
        <v>172</v>
      </c>
      <c r="E1575" s="249" t="s">
        <v>1</v>
      </c>
      <c r="F1575" s="250" t="s">
        <v>1668</v>
      </c>
      <c r="G1575" s="248"/>
      <c r="H1575" s="251">
        <v>3.9500000000000002</v>
      </c>
      <c r="I1575" s="252"/>
      <c r="J1575" s="248"/>
      <c r="K1575" s="248"/>
      <c r="L1575" s="253"/>
      <c r="M1575" s="254"/>
      <c r="N1575" s="255"/>
      <c r="O1575" s="255"/>
      <c r="P1575" s="255"/>
      <c r="Q1575" s="255"/>
      <c r="R1575" s="255"/>
      <c r="S1575" s="255"/>
      <c r="T1575" s="256"/>
      <c r="U1575" s="14"/>
      <c r="V1575" s="14"/>
      <c r="W1575" s="14"/>
      <c r="X1575" s="14"/>
      <c r="Y1575" s="14"/>
      <c r="Z1575" s="14"/>
      <c r="AA1575" s="14"/>
      <c r="AB1575" s="14"/>
      <c r="AC1575" s="14"/>
      <c r="AD1575" s="14"/>
      <c r="AE1575" s="14"/>
      <c r="AT1575" s="257" t="s">
        <v>172</v>
      </c>
      <c r="AU1575" s="257" t="s">
        <v>83</v>
      </c>
      <c r="AV1575" s="14" t="s">
        <v>83</v>
      </c>
      <c r="AW1575" s="14" t="s">
        <v>30</v>
      </c>
      <c r="AX1575" s="14" t="s">
        <v>73</v>
      </c>
      <c r="AY1575" s="257" t="s">
        <v>160</v>
      </c>
    </row>
    <row r="1576" s="14" customFormat="1">
      <c r="A1576" s="14"/>
      <c r="B1576" s="247"/>
      <c r="C1576" s="248"/>
      <c r="D1576" s="232" t="s">
        <v>172</v>
      </c>
      <c r="E1576" s="249" t="s">
        <v>1</v>
      </c>
      <c r="F1576" s="250" t="s">
        <v>1669</v>
      </c>
      <c r="G1576" s="248"/>
      <c r="H1576" s="251">
        <v>3.9500000000000002</v>
      </c>
      <c r="I1576" s="252"/>
      <c r="J1576" s="248"/>
      <c r="K1576" s="248"/>
      <c r="L1576" s="253"/>
      <c r="M1576" s="254"/>
      <c r="N1576" s="255"/>
      <c r="O1576" s="255"/>
      <c r="P1576" s="255"/>
      <c r="Q1576" s="255"/>
      <c r="R1576" s="255"/>
      <c r="S1576" s="255"/>
      <c r="T1576" s="256"/>
      <c r="U1576" s="14"/>
      <c r="V1576" s="14"/>
      <c r="W1576" s="14"/>
      <c r="X1576" s="14"/>
      <c r="Y1576" s="14"/>
      <c r="Z1576" s="14"/>
      <c r="AA1576" s="14"/>
      <c r="AB1576" s="14"/>
      <c r="AC1576" s="14"/>
      <c r="AD1576" s="14"/>
      <c r="AE1576" s="14"/>
      <c r="AT1576" s="257" t="s">
        <v>172</v>
      </c>
      <c r="AU1576" s="257" t="s">
        <v>83</v>
      </c>
      <c r="AV1576" s="14" t="s">
        <v>83</v>
      </c>
      <c r="AW1576" s="14" t="s">
        <v>30</v>
      </c>
      <c r="AX1576" s="14" t="s">
        <v>73</v>
      </c>
      <c r="AY1576" s="257" t="s">
        <v>160</v>
      </c>
    </row>
    <row r="1577" s="13" customFormat="1">
      <c r="A1577" s="13"/>
      <c r="B1577" s="237"/>
      <c r="C1577" s="238"/>
      <c r="D1577" s="232" t="s">
        <v>172</v>
      </c>
      <c r="E1577" s="239" t="s">
        <v>1</v>
      </c>
      <c r="F1577" s="240" t="s">
        <v>178</v>
      </c>
      <c r="G1577" s="238"/>
      <c r="H1577" s="239" t="s">
        <v>1</v>
      </c>
      <c r="I1577" s="241"/>
      <c r="J1577" s="238"/>
      <c r="K1577" s="238"/>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172</v>
      </c>
      <c r="AU1577" s="246" t="s">
        <v>83</v>
      </c>
      <c r="AV1577" s="13" t="s">
        <v>81</v>
      </c>
      <c r="AW1577" s="13" t="s">
        <v>30</v>
      </c>
      <c r="AX1577" s="13" t="s">
        <v>73</v>
      </c>
      <c r="AY1577" s="246" t="s">
        <v>160</v>
      </c>
    </row>
    <row r="1578" s="14" customFormat="1">
      <c r="A1578" s="14"/>
      <c r="B1578" s="247"/>
      <c r="C1578" s="248"/>
      <c r="D1578" s="232" t="s">
        <v>172</v>
      </c>
      <c r="E1578" s="249" t="s">
        <v>1</v>
      </c>
      <c r="F1578" s="250" t="s">
        <v>1670</v>
      </c>
      <c r="G1578" s="248"/>
      <c r="H1578" s="251">
        <v>3.9500000000000002</v>
      </c>
      <c r="I1578" s="252"/>
      <c r="J1578" s="248"/>
      <c r="K1578" s="248"/>
      <c r="L1578" s="253"/>
      <c r="M1578" s="254"/>
      <c r="N1578" s="255"/>
      <c r="O1578" s="255"/>
      <c r="P1578" s="255"/>
      <c r="Q1578" s="255"/>
      <c r="R1578" s="255"/>
      <c r="S1578" s="255"/>
      <c r="T1578" s="256"/>
      <c r="U1578" s="14"/>
      <c r="V1578" s="14"/>
      <c r="W1578" s="14"/>
      <c r="X1578" s="14"/>
      <c r="Y1578" s="14"/>
      <c r="Z1578" s="14"/>
      <c r="AA1578" s="14"/>
      <c r="AB1578" s="14"/>
      <c r="AC1578" s="14"/>
      <c r="AD1578" s="14"/>
      <c r="AE1578" s="14"/>
      <c r="AT1578" s="257" t="s">
        <v>172</v>
      </c>
      <c r="AU1578" s="257" t="s">
        <v>83</v>
      </c>
      <c r="AV1578" s="14" t="s">
        <v>83</v>
      </c>
      <c r="AW1578" s="14" t="s">
        <v>30</v>
      </c>
      <c r="AX1578" s="14" t="s">
        <v>73</v>
      </c>
      <c r="AY1578" s="257" t="s">
        <v>160</v>
      </c>
    </row>
    <row r="1579" s="14" customFormat="1">
      <c r="A1579" s="14"/>
      <c r="B1579" s="247"/>
      <c r="C1579" s="248"/>
      <c r="D1579" s="232" t="s">
        <v>172</v>
      </c>
      <c r="E1579" s="249" t="s">
        <v>1</v>
      </c>
      <c r="F1579" s="250" t="s">
        <v>1671</v>
      </c>
      <c r="G1579" s="248"/>
      <c r="H1579" s="251">
        <v>3.9500000000000002</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172</v>
      </c>
      <c r="AU1579" s="257" t="s">
        <v>83</v>
      </c>
      <c r="AV1579" s="14" t="s">
        <v>83</v>
      </c>
      <c r="AW1579" s="14" t="s">
        <v>30</v>
      </c>
      <c r="AX1579" s="14" t="s">
        <v>73</v>
      </c>
      <c r="AY1579" s="257" t="s">
        <v>160</v>
      </c>
    </row>
    <row r="1580" s="14" customFormat="1">
      <c r="A1580" s="14"/>
      <c r="B1580" s="247"/>
      <c r="C1580" s="248"/>
      <c r="D1580" s="232" t="s">
        <v>172</v>
      </c>
      <c r="E1580" s="249" t="s">
        <v>1</v>
      </c>
      <c r="F1580" s="250" t="s">
        <v>1672</v>
      </c>
      <c r="G1580" s="248"/>
      <c r="H1580" s="251">
        <v>2.4500000000000002</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172</v>
      </c>
      <c r="AU1580" s="257" t="s">
        <v>83</v>
      </c>
      <c r="AV1580" s="14" t="s">
        <v>83</v>
      </c>
      <c r="AW1580" s="14" t="s">
        <v>30</v>
      </c>
      <c r="AX1580" s="14" t="s">
        <v>73</v>
      </c>
      <c r="AY1580" s="257" t="s">
        <v>160</v>
      </c>
    </row>
    <row r="1581" s="14" customFormat="1">
      <c r="A1581" s="14"/>
      <c r="B1581" s="247"/>
      <c r="C1581" s="248"/>
      <c r="D1581" s="232" t="s">
        <v>172</v>
      </c>
      <c r="E1581" s="249" t="s">
        <v>1</v>
      </c>
      <c r="F1581" s="250" t="s">
        <v>1673</v>
      </c>
      <c r="G1581" s="248"/>
      <c r="H1581" s="251">
        <v>3.4500000000000002</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172</v>
      </c>
      <c r="AU1581" s="257" t="s">
        <v>83</v>
      </c>
      <c r="AV1581" s="14" t="s">
        <v>83</v>
      </c>
      <c r="AW1581" s="14" t="s">
        <v>30</v>
      </c>
      <c r="AX1581" s="14" t="s">
        <v>73</v>
      </c>
      <c r="AY1581" s="257" t="s">
        <v>160</v>
      </c>
    </row>
    <row r="1582" s="14" customFormat="1">
      <c r="A1582" s="14"/>
      <c r="B1582" s="247"/>
      <c r="C1582" s="248"/>
      <c r="D1582" s="232" t="s">
        <v>172</v>
      </c>
      <c r="E1582" s="249" t="s">
        <v>1</v>
      </c>
      <c r="F1582" s="250" t="s">
        <v>1674</v>
      </c>
      <c r="G1582" s="248"/>
      <c r="H1582" s="251">
        <v>5.3499999999999996</v>
      </c>
      <c r="I1582" s="252"/>
      <c r="J1582" s="248"/>
      <c r="K1582" s="248"/>
      <c r="L1582" s="253"/>
      <c r="M1582" s="254"/>
      <c r="N1582" s="255"/>
      <c r="O1582" s="255"/>
      <c r="P1582" s="255"/>
      <c r="Q1582" s="255"/>
      <c r="R1582" s="255"/>
      <c r="S1582" s="255"/>
      <c r="T1582" s="256"/>
      <c r="U1582" s="14"/>
      <c r="V1582" s="14"/>
      <c r="W1582" s="14"/>
      <c r="X1582" s="14"/>
      <c r="Y1582" s="14"/>
      <c r="Z1582" s="14"/>
      <c r="AA1582" s="14"/>
      <c r="AB1582" s="14"/>
      <c r="AC1582" s="14"/>
      <c r="AD1582" s="14"/>
      <c r="AE1582" s="14"/>
      <c r="AT1582" s="257" t="s">
        <v>172</v>
      </c>
      <c r="AU1582" s="257" t="s">
        <v>83</v>
      </c>
      <c r="AV1582" s="14" t="s">
        <v>83</v>
      </c>
      <c r="AW1582" s="14" t="s">
        <v>30</v>
      </c>
      <c r="AX1582" s="14" t="s">
        <v>73</v>
      </c>
      <c r="AY1582" s="257" t="s">
        <v>160</v>
      </c>
    </row>
    <row r="1583" s="14" customFormat="1">
      <c r="A1583" s="14"/>
      <c r="B1583" s="247"/>
      <c r="C1583" s="248"/>
      <c r="D1583" s="232" t="s">
        <v>172</v>
      </c>
      <c r="E1583" s="249" t="s">
        <v>1</v>
      </c>
      <c r="F1583" s="250" t="s">
        <v>1675</v>
      </c>
      <c r="G1583" s="248"/>
      <c r="H1583" s="251">
        <v>3.4500000000000002</v>
      </c>
      <c r="I1583" s="252"/>
      <c r="J1583" s="248"/>
      <c r="K1583" s="248"/>
      <c r="L1583" s="253"/>
      <c r="M1583" s="254"/>
      <c r="N1583" s="255"/>
      <c r="O1583" s="255"/>
      <c r="P1583" s="255"/>
      <c r="Q1583" s="255"/>
      <c r="R1583" s="255"/>
      <c r="S1583" s="255"/>
      <c r="T1583" s="256"/>
      <c r="U1583" s="14"/>
      <c r="V1583" s="14"/>
      <c r="W1583" s="14"/>
      <c r="X1583" s="14"/>
      <c r="Y1583" s="14"/>
      <c r="Z1583" s="14"/>
      <c r="AA1583" s="14"/>
      <c r="AB1583" s="14"/>
      <c r="AC1583" s="14"/>
      <c r="AD1583" s="14"/>
      <c r="AE1583" s="14"/>
      <c r="AT1583" s="257" t="s">
        <v>172</v>
      </c>
      <c r="AU1583" s="257" t="s">
        <v>83</v>
      </c>
      <c r="AV1583" s="14" t="s">
        <v>83</v>
      </c>
      <c r="AW1583" s="14" t="s">
        <v>30</v>
      </c>
      <c r="AX1583" s="14" t="s">
        <v>73</v>
      </c>
      <c r="AY1583" s="257" t="s">
        <v>160</v>
      </c>
    </row>
    <row r="1584" s="16" customFormat="1">
      <c r="A1584" s="16"/>
      <c r="B1584" s="269"/>
      <c r="C1584" s="270"/>
      <c r="D1584" s="232" t="s">
        <v>172</v>
      </c>
      <c r="E1584" s="271" t="s">
        <v>1</v>
      </c>
      <c r="F1584" s="272" t="s">
        <v>182</v>
      </c>
      <c r="G1584" s="270"/>
      <c r="H1584" s="273">
        <v>45.359999999999999</v>
      </c>
      <c r="I1584" s="274"/>
      <c r="J1584" s="270"/>
      <c r="K1584" s="270"/>
      <c r="L1584" s="275"/>
      <c r="M1584" s="276"/>
      <c r="N1584" s="277"/>
      <c r="O1584" s="277"/>
      <c r="P1584" s="277"/>
      <c r="Q1584" s="277"/>
      <c r="R1584" s="277"/>
      <c r="S1584" s="277"/>
      <c r="T1584" s="278"/>
      <c r="U1584" s="16"/>
      <c r="V1584" s="16"/>
      <c r="W1584" s="16"/>
      <c r="X1584" s="16"/>
      <c r="Y1584" s="16"/>
      <c r="Z1584" s="16"/>
      <c r="AA1584" s="16"/>
      <c r="AB1584" s="16"/>
      <c r="AC1584" s="16"/>
      <c r="AD1584" s="16"/>
      <c r="AE1584" s="16"/>
      <c r="AT1584" s="279" t="s">
        <v>172</v>
      </c>
      <c r="AU1584" s="279" t="s">
        <v>83</v>
      </c>
      <c r="AV1584" s="16" t="s">
        <v>168</v>
      </c>
      <c r="AW1584" s="16" t="s">
        <v>30</v>
      </c>
      <c r="AX1584" s="16" t="s">
        <v>81</v>
      </c>
      <c r="AY1584" s="279" t="s">
        <v>160</v>
      </c>
    </row>
    <row r="1585" s="2" customFormat="1" ht="16.5" customHeight="1">
      <c r="A1585" s="39"/>
      <c r="B1585" s="40"/>
      <c r="C1585" s="219" t="s">
        <v>1676</v>
      </c>
      <c r="D1585" s="219" t="s">
        <v>163</v>
      </c>
      <c r="E1585" s="220" t="s">
        <v>1677</v>
      </c>
      <c r="F1585" s="221" t="s">
        <v>1678</v>
      </c>
      <c r="G1585" s="222" t="s">
        <v>236</v>
      </c>
      <c r="H1585" s="223">
        <v>18.879999999999999</v>
      </c>
      <c r="I1585" s="224"/>
      <c r="J1585" s="225">
        <f>ROUND(I1585*H1585,2)</f>
        <v>0</v>
      </c>
      <c r="K1585" s="221" t="s">
        <v>167</v>
      </c>
      <c r="L1585" s="45"/>
      <c r="M1585" s="226" t="s">
        <v>1</v>
      </c>
      <c r="N1585" s="227" t="s">
        <v>38</v>
      </c>
      <c r="O1585" s="92"/>
      <c r="P1585" s="228">
        <f>O1585*H1585</f>
        <v>0</v>
      </c>
      <c r="Q1585" s="228">
        <v>0</v>
      </c>
      <c r="R1585" s="228">
        <f>Q1585*H1585</f>
        <v>0</v>
      </c>
      <c r="S1585" s="228">
        <v>0</v>
      </c>
      <c r="T1585" s="229">
        <f>S1585*H1585</f>
        <v>0</v>
      </c>
      <c r="U1585" s="39"/>
      <c r="V1585" s="39"/>
      <c r="W1585" s="39"/>
      <c r="X1585" s="39"/>
      <c r="Y1585" s="39"/>
      <c r="Z1585" s="39"/>
      <c r="AA1585" s="39"/>
      <c r="AB1585" s="39"/>
      <c r="AC1585" s="39"/>
      <c r="AD1585" s="39"/>
      <c r="AE1585" s="39"/>
      <c r="AR1585" s="230" t="s">
        <v>251</v>
      </c>
      <c r="AT1585" s="230" t="s">
        <v>163</v>
      </c>
      <c r="AU1585" s="230" t="s">
        <v>83</v>
      </c>
      <c r="AY1585" s="18" t="s">
        <v>160</v>
      </c>
      <c r="BE1585" s="231">
        <f>IF(N1585="základní",J1585,0)</f>
        <v>0</v>
      </c>
      <c r="BF1585" s="231">
        <f>IF(N1585="snížená",J1585,0)</f>
        <v>0</v>
      </c>
      <c r="BG1585" s="231">
        <f>IF(N1585="zákl. přenesená",J1585,0)</f>
        <v>0</v>
      </c>
      <c r="BH1585" s="231">
        <f>IF(N1585="sníž. přenesená",J1585,0)</f>
        <v>0</v>
      </c>
      <c r="BI1585" s="231">
        <f>IF(N1585="nulová",J1585,0)</f>
        <v>0</v>
      </c>
      <c r="BJ1585" s="18" t="s">
        <v>81</v>
      </c>
      <c r="BK1585" s="231">
        <f>ROUND(I1585*H1585,2)</f>
        <v>0</v>
      </c>
      <c r="BL1585" s="18" t="s">
        <v>251</v>
      </c>
      <c r="BM1585" s="230" t="s">
        <v>1679</v>
      </c>
    </row>
    <row r="1586" s="2" customFormat="1">
      <c r="A1586" s="39"/>
      <c r="B1586" s="40"/>
      <c r="C1586" s="41"/>
      <c r="D1586" s="232" t="s">
        <v>170</v>
      </c>
      <c r="E1586" s="41"/>
      <c r="F1586" s="233" t="s">
        <v>1680</v>
      </c>
      <c r="G1586" s="41"/>
      <c r="H1586" s="41"/>
      <c r="I1586" s="234"/>
      <c r="J1586" s="41"/>
      <c r="K1586" s="41"/>
      <c r="L1586" s="45"/>
      <c r="M1586" s="235"/>
      <c r="N1586" s="236"/>
      <c r="O1586" s="92"/>
      <c r="P1586" s="92"/>
      <c r="Q1586" s="92"/>
      <c r="R1586" s="92"/>
      <c r="S1586" s="92"/>
      <c r="T1586" s="93"/>
      <c r="U1586" s="39"/>
      <c r="V1586" s="39"/>
      <c r="W1586" s="39"/>
      <c r="X1586" s="39"/>
      <c r="Y1586" s="39"/>
      <c r="Z1586" s="39"/>
      <c r="AA1586" s="39"/>
      <c r="AB1586" s="39"/>
      <c r="AC1586" s="39"/>
      <c r="AD1586" s="39"/>
      <c r="AE1586" s="39"/>
      <c r="AT1586" s="18" t="s">
        <v>170</v>
      </c>
      <c r="AU1586" s="18" t="s">
        <v>83</v>
      </c>
    </row>
    <row r="1587" s="13" customFormat="1">
      <c r="A1587" s="13"/>
      <c r="B1587" s="237"/>
      <c r="C1587" s="238"/>
      <c r="D1587" s="232" t="s">
        <v>172</v>
      </c>
      <c r="E1587" s="239" t="s">
        <v>1</v>
      </c>
      <c r="F1587" s="240" t="s">
        <v>372</v>
      </c>
      <c r="G1587" s="238"/>
      <c r="H1587" s="239" t="s">
        <v>1</v>
      </c>
      <c r="I1587" s="241"/>
      <c r="J1587" s="238"/>
      <c r="K1587" s="238"/>
      <c r="L1587" s="242"/>
      <c r="M1587" s="243"/>
      <c r="N1587" s="244"/>
      <c r="O1587" s="244"/>
      <c r="P1587" s="244"/>
      <c r="Q1587" s="244"/>
      <c r="R1587" s="244"/>
      <c r="S1587" s="244"/>
      <c r="T1587" s="245"/>
      <c r="U1587" s="13"/>
      <c r="V1587" s="13"/>
      <c r="W1587" s="13"/>
      <c r="X1587" s="13"/>
      <c r="Y1587" s="13"/>
      <c r="Z1587" s="13"/>
      <c r="AA1587" s="13"/>
      <c r="AB1587" s="13"/>
      <c r="AC1587" s="13"/>
      <c r="AD1587" s="13"/>
      <c r="AE1587" s="13"/>
      <c r="AT1587" s="246" t="s">
        <v>172</v>
      </c>
      <c r="AU1587" s="246" t="s">
        <v>83</v>
      </c>
      <c r="AV1587" s="13" t="s">
        <v>81</v>
      </c>
      <c r="AW1587" s="13" t="s">
        <v>30</v>
      </c>
      <c r="AX1587" s="13" t="s">
        <v>73</v>
      </c>
      <c r="AY1587" s="246" t="s">
        <v>160</v>
      </c>
    </row>
    <row r="1588" s="14" customFormat="1">
      <c r="A1588" s="14"/>
      <c r="B1588" s="247"/>
      <c r="C1588" s="248"/>
      <c r="D1588" s="232" t="s">
        <v>172</v>
      </c>
      <c r="E1588" s="249" t="s">
        <v>1</v>
      </c>
      <c r="F1588" s="250" t="s">
        <v>1681</v>
      </c>
      <c r="G1588" s="248"/>
      <c r="H1588" s="251">
        <v>18.879999999999999</v>
      </c>
      <c r="I1588" s="252"/>
      <c r="J1588" s="248"/>
      <c r="K1588" s="248"/>
      <c r="L1588" s="253"/>
      <c r="M1588" s="254"/>
      <c r="N1588" s="255"/>
      <c r="O1588" s="255"/>
      <c r="P1588" s="255"/>
      <c r="Q1588" s="255"/>
      <c r="R1588" s="255"/>
      <c r="S1588" s="255"/>
      <c r="T1588" s="256"/>
      <c r="U1588" s="14"/>
      <c r="V1588" s="14"/>
      <c r="W1588" s="14"/>
      <c r="X1588" s="14"/>
      <c r="Y1588" s="14"/>
      <c r="Z1588" s="14"/>
      <c r="AA1588" s="14"/>
      <c r="AB1588" s="14"/>
      <c r="AC1588" s="14"/>
      <c r="AD1588" s="14"/>
      <c r="AE1588" s="14"/>
      <c r="AT1588" s="257" t="s">
        <v>172</v>
      </c>
      <c r="AU1588" s="257" t="s">
        <v>83</v>
      </c>
      <c r="AV1588" s="14" t="s">
        <v>83</v>
      </c>
      <c r="AW1588" s="14" t="s">
        <v>30</v>
      </c>
      <c r="AX1588" s="14" t="s">
        <v>73</v>
      </c>
      <c r="AY1588" s="257" t="s">
        <v>160</v>
      </c>
    </row>
    <row r="1589" s="16" customFormat="1">
      <c r="A1589" s="16"/>
      <c r="B1589" s="269"/>
      <c r="C1589" s="270"/>
      <c r="D1589" s="232" t="s">
        <v>172</v>
      </c>
      <c r="E1589" s="271" t="s">
        <v>1</v>
      </c>
      <c r="F1589" s="272" t="s">
        <v>182</v>
      </c>
      <c r="G1589" s="270"/>
      <c r="H1589" s="273">
        <v>18.879999999999999</v>
      </c>
      <c r="I1589" s="274"/>
      <c r="J1589" s="270"/>
      <c r="K1589" s="270"/>
      <c r="L1589" s="275"/>
      <c r="M1589" s="276"/>
      <c r="N1589" s="277"/>
      <c r="O1589" s="277"/>
      <c r="P1589" s="277"/>
      <c r="Q1589" s="277"/>
      <c r="R1589" s="277"/>
      <c r="S1589" s="277"/>
      <c r="T1589" s="278"/>
      <c r="U1589" s="16"/>
      <c r="V1589" s="16"/>
      <c r="W1589" s="16"/>
      <c r="X1589" s="16"/>
      <c r="Y1589" s="16"/>
      <c r="Z1589" s="16"/>
      <c r="AA1589" s="16"/>
      <c r="AB1589" s="16"/>
      <c r="AC1589" s="16"/>
      <c r="AD1589" s="16"/>
      <c r="AE1589" s="16"/>
      <c r="AT1589" s="279" t="s">
        <v>172</v>
      </c>
      <c r="AU1589" s="279" t="s">
        <v>83</v>
      </c>
      <c r="AV1589" s="16" t="s">
        <v>168</v>
      </c>
      <c r="AW1589" s="16" t="s">
        <v>30</v>
      </c>
      <c r="AX1589" s="16" t="s">
        <v>81</v>
      </c>
      <c r="AY1589" s="279" t="s">
        <v>160</v>
      </c>
    </row>
    <row r="1590" s="2" customFormat="1" ht="24.15" customHeight="1">
      <c r="A1590" s="39"/>
      <c r="B1590" s="40"/>
      <c r="C1590" s="219" t="s">
        <v>1682</v>
      </c>
      <c r="D1590" s="219" t="s">
        <v>163</v>
      </c>
      <c r="E1590" s="220" t="s">
        <v>1683</v>
      </c>
      <c r="F1590" s="221" t="s">
        <v>1684</v>
      </c>
      <c r="G1590" s="222" t="s">
        <v>166</v>
      </c>
      <c r="H1590" s="223">
        <v>64.159999999999997</v>
      </c>
      <c r="I1590" s="224"/>
      <c r="J1590" s="225">
        <f>ROUND(I1590*H1590,2)</f>
        <v>0</v>
      </c>
      <c r="K1590" s="221" t="s">
        <v>167</v>
      </c>
      <c r="L1590" s="45"/>
      <c r="M1590" s="226" t="s">
        <v>1</v>
      </c>
      <c r="N1590" s="227" t="s">
        <v>38</v>
      </c>
      <c r="O1590" s="92"/>
      <c r="P1590" s="228">
        <f>O1590*H1590</f>
        <v>0</v>
      </c>
      <c r="Q1590" s="228">
        <v>0.0075820000000000002</v>
      </c>
      <c r="R1590" s="228">
        <f>Q1590*H1590</f>
        <v>0.48646111999999997</v>
      </c>
      <c r="S1590" s="228">
        <v>0</v>
      </c>
      <c r="T1590" s="229">
        <f>S1590*H1590</f>
        <v>0</v>
      </c>
      <c r="U1590" s="39"/>
      <c r="V1590" s="39"/>
      <c r="W1590" s="39"/>
      <c r="X1590" s="39"/>
      <c r="Y1590" s="39"/>
      <c r="Z1590" s="39"/>
      <c r="AA1590" s="39"/>
      <c r="AB1590" s="39"/>
      <c r="AC1590" s="39"/>
      <c r="AD1590" s="39"/>
      <c r="AE1590" s="39"/>
      <c r="AR1590" s="230" t="s">
        <v>251</v>
      </c>
      <c r="AT1590" s="230" t="s">
        <v>163</v>
      </c>
      <c r="AU1590" s="230" t="s">
        <v>83</v>
      </c>
      <c r="AY1590" s="18" t="s">
        <v>160</v>
      </c>
      <c r="BE1590" s="231">
        <f>IF(N1590="základní",J1590,0)</f>
        <v>0</v>
      </c>
      <c r="BF1590" s="231">
        <f>IF(N1590="snížená",J1590,0)</f>
        <v>0</v>
      </c>
      <c r="BG1590" s="231">
        <f>IF(N1590="zákl. přenesená",J1590,0)</f>
        <v>0</v>
      </c>
      <c r="BH1590" s="231">
        <f>IF(N1590="sníž. přenesená",J1590,0)</f>
        <v>0</v>
      </c>
      <c r="BI1590" s="231">
        <f>IF(N1590="nulová",J1590,0)</f>
        <v>0</v>
      </c>
      <c r="BJ1590" s="18" t="s">
        <v>81</v>
      </c>
      <c r="BK1590" s="231">
        <f>ROUND(I1590*H1590,2)</f>
        <v>0</v>
      </c>
      <c r="BL1590" s="18" t="s">
        <v>251</v>
      </c>
      <c r="BM1590" s="230" t="s">
        <v>1685</v>
      </c>
    </row>
    <row r="1591" s="2" customFormat="1">
      <c r="A1591" s="39"/>
      <c r="B1591" s="40"/>
      <c r="C1591" s="41"/>
      <c r="D1591" s="232" t="s">
        <v>170</v>
      </c>
      <c r="E1591" s="41"/>
      <c r="F1591" s="233" t="s">
        <v>1686</v>
      </c>
      <c r="G1591" s="41"/>
      <c r="H1591" s="41"/>
      <c r="I1591" s="234"/>
      <c r="J1591" s="41"/>
      <c r="K1591" s="41"/>
      <c r="L1591" s="45"/>
      <c r="M1591" s="235"/>
      <c r="N1591" s="236"/>
      <c r="O1591" s="92"/>
      <c r="P1591" s="92"/>
      <c r="Q1591" s="92"/>
      <c r="R1591" s="92"/>
      <c r="S1591" s="92"/>
      <c r="T1591" s="93"/>
      <c r="U1591" s="39"/>
      <c r="V1591" s="39"/>
      <c r="W1591" s="39"/>
      <c r="X1591" s="39"/>
      <c r="Y1591" s="39"/>
      <c r="Z1591" s="39"/>
      <c r="AA1591" s="39"/>
      <c r="AB1591" s="39"/>
      <c r="AC1591" s="39"/>
      <c r="AD1591" s="39"/>
      <c r="AE1591" s="39"/>
      <c r="AT1591" s="18" t="s">
        <v>170</v>
      </c>
      <c r="AU1591" s="18" t="s">
        <v>83</v>
      </c>
    </row>
    <row r="1592" s="13" customFormat="1">
      <c r="A1592" s="13"/>
      <c r="B1592" s="237"/>
      <c r="C1592" s="238"/>
      <c r="D1592" s="232" t="s">
        <v>172</v>
      </c>
      <c r="E1592" s="239" t="s">
        <v>1</v>
      </c>
      <c r="F1592" s="240" t="s">
        <v>173</v>
      </c>
      <c r="G1592" s="238"/>
      <c r="H1592" s="239" t="s">
        <v>1</v>
      </c>
      <c r="I1592" s="241"/>
      <c r="J1592" s="238"/>
      <c r="K1592" s="238"/>
      <c r="L1592" s="242"/>
      <c r="M1592" s="243"/>
      <c r="N1592" s="244"/>
      <c r="O1592" s="244"/>
      <c r="P1592" s="244"/>
      <c r="Q1592" s="244"/>
      <c r="R1592" s="244"/>
      <c r="S1592" s="244"/>
      <c r="T1592" s="245"/>
      <c r="U1592" s="13"/>
      <c r="V1592" s="13"/>
      <c r="W1592" s="13"/>
      <c r="X1592" s="13"/>
      <c r="Y1592" s="13"/>
      <c r="Z1592" s="13"/>
      <c r="AA1592" s="13"/>
      <c r="AB1592" s="13"/>
      <c r="AC1592" s="13"/>
      <c r="AD1592" s="13"/>
      <c r="AE1592" s="13"/>
      <c r="AT1592" s="246" t="s">
        <v>172</v>
      </c>
      <c r="AU1592" s="246" t="s">
        <v>83</v>
      </c>
      <c r="AV1592" s="13" t="s">
        <v>81</v>
      </c>
      <c r="AW1592" s="13" t="s">
        <v>30</v>
      </c>
      <c r="AX1592" s="13" t="s">
        <v>73</v>
      </c>
      <c r="AY1592" s="246" t="s">
        <v>160</v>
      </c>
    </row>
    <row r="1593" s="14" customFormat="1">
      <c r="A1593" s="14"/>
      <c r="B1593" s="247"/>
      <c r="C1593" s="248"/>
      <c r="D1593" s="232" t="s">
        <v>172</v>
      </c>
      <c r="E1593" s="249" t="s">
        <v>1</v>
      </c>
      <c r="F1593" s="250" t="s">
        <v>1687</v>
      </c>
      <c r="G1593" s="248"/>
      <c r="H1593" s="251">
        <v>18.800000000000001</v>
      </c>
      <c r="I1593" s="252"/>
      <c r="J1593" s="248"/>
      <c r="K1593" s="248"/>
      <c r="L1593" s="253"/>
      <c r="M1593" s="254"/>
      <c r="N1593" s="255"/>
      <c r="O1593" s="255"/>
      <c r="P1593" s="255"/>
      <c r="Q1593" s="255"/>
      <c r="R1593" s="255"/>
      <c r="S1593" s="255"/>
      <c r="T1593" s="256"/>
      <c r="U1593" s="14"/>
      <c r="V1593" s="14"/>
      <c r="W1593" s="14"/>
      <c r="X1593" s="14"/>
      <c r="Y1593" s="14"/>
      <c r="Z1593" s="14"/>
      <c r="AA1593" s="14"/>
      <c r="AB1593" s="14"/>
      <c r="AC1593" s="14"/>
      <c r="AD1593" s="14"/>
      <c r="AE1593" s="14"/>
      <c r="AT1593" s="257" t="s">
        <v>172</v>
      </c>
      <c r="AU1593" s="257" t="s">
        <v>83</v>
      </c>
      <c r="AV1593" s="14" t="s">
        <v>83</v>
      </c>
      <c r="AW1593" s="14" t="s">
        <v>30</v>
      </c>
      <c r="AX1593" s="14" t="s">
        <v>73</v>
      </c>
      <c r="AY1593" s="257" t="s">
        <v>160</v>
      </c>
    </row>
    <row r="1594" s="14" customFormat="1">
      <c r="A1594" s="14"/>
      <c r="B1594" s="247"/>
      <c r="C1594" s="248"/>
      <c r="D1594" s="232" t="s">
        <v>172</v>
      </c>
      <c r="E1594" s="249" t="s">
        <v>1</v>
      </c>
      <c r="F1594" s="250" t="s">
        <v>1662</v>
      </c>
      <c r="G1594" s="248"/>
      <c r="H1594" s="251">
        <v>3.1400000000000001</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172</v>
      </c>
      <c r="AU1594" s="257" t="s">
        <v>83</v>
      </c>
      <c r="AV1594" s="14" t="s">
        <v>83</v>
      </c>
      <c r="AW1594" s="14" t="s">
        <v>30</v>
      </c>
      <c r="AX1594" s="14" t="s">
        <v>73</v>
      </c>
      <c r="AY1594" s="257" t="s">
        <v>160</v>
      </c>
    </row>
    <row r="1595" s="14" customFormat="1">
      <c r="A1595" s="14"/>
      <c r="B1595" s="247"/>
      <c r="C1595" s="248"/>
      <c r="D1595" s="232" t="s">
        <v>172</v>
      </c>
      <c r="E1595" s="249" t="s">
        <v>1</v>
      </c>
      <c r="F1595" s="250" t="s">
        <v>1663</v>
      </c>
      <c r="G1595" s="248"/>
      <c r="H1595" s="251">
        <v>1.8</v>
      </c>
      <c r="I1595" s="252"/>
      <c r="J1595" s="248"/>
      <c r="K1595" s="248"/>
      <c r="L1595" s="253"/>
      <c r="M1595" s="254"/>
      <c r="N1595" s="255"/>
      <c r="O1595" s="255"/>
      <c r="P1595" s="255"/>
      <c r="Q1595" s="255"/>
      <c r="R1595" s="255"/>
      <c r="S1595" s="255"/>
      <c r="T1595" s="256"/>
      <c r="U1595" s="14"/>
      <c r="V1595" s="14"/>
      <c r="W1595" s="14"/>
      <c r="X1595" s="14"/>
      <c r="Y1595" s="14"/>
      <c r="Z1595" s="14"/>
      <c r="AA1595" s="14"/>
      <c r="AB1595" s="14"/>
      <c r="AC1595" s="14"/>
      <c r="AD1595" s="14"/>
      <c r="AE1595" s="14"/>
      <c r="AT1595" s="257" t="s">
        <v>172</v>
      </c>
      <c r="AU1595" s="257" t="s">
        <v>83</v>
      </c>
      <c r="AV1595" s="14" t="s">
        <v>83</v>
      </c>
      <c r="AW1595" s="14" t="s">
        <v>30</v>
      </c>
      <c r="AX1595" s="14" t="s">
        <v>73</v>
      </c>
      <c r="AY1595" s="257" t="s">
        <v>160</v>
      </c>
    </row>
    <row r="1596" s="14" customFormat="1">
      <c r="A1596" s="14"/>
      <c r="B1596" s="247"/>
      <c r="C1596" s="248"/>
      <c r="D1596" s="232" t="s">
        <v>172</v>
      </c>
      <c r="E1596" s="249" t="s">
        <v>1</v>
      </c>
      <c r="F1596" s="250" t="s">
        <v>1664</v>
      </c>
      <c r="G1596" s="248"/>
      <c r="H1596" s="251">
        <v>1.2</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172</v>
      </c>
      <c r="AU1596" s="257" t="s">
        <v>83</v>
      </c>
      <c r="AV1596" s="14" t="s">
        <v>83</v>
      </c>
      <c r="AW1596" s="14" t="s">
        <v>30</v>
      </c>
      <c r="AX1596" s="14" t="s">
        <v>73</v>
      </c>
      <c r="AY1596" s="257" t="s">
        <v>160</v>
      </c>
    </row>
    <row r="1597" s="14" customFormat="1">
      <c r="A1597" s="14"/>
      <c r="B1597" s="247"/>
      <c r="C1597" s="248"/>
      <c r="D1597" s="232" t="s">
        <v>172</v>
      </c>
      <c r="E1597" s="249" t="s">
        <v>1</v>
      </c>
      <c r="F1597" s="250" t="s">
        <v>1688</v>
      </c>
      <c r="G1597" s="248"/>
      <c r="H1597" s="251">
        <v>2</v>
      </c>
      <c r="I1597" s="252"/>
      <c r="J1597" s="248"/>
      <c r="K1597" s="248"/>
      <c r="L1597" s="253"/>
      <c r="M1597" s="254"/>
      <c r="N1597" s="255"/>
      <c r="O1597" s="255"/>
      <c r="P1597" s="255"/>
      <c r="Q1597" s="255"/>
      <c r="R1597" s="255"/>
      <c r="S1597" s="255"/>
      <c r="T1597" s="256"/>
      <c r="U1597" s="14"/>
      <c r="V1597" s="14"/>
      <c r="W1597" s="14"/>
      <c r="X1597" s="14"/>
      <c r="Y1597" s="14"/>
      <c r="Z1597" s="14"/>
      <c r="AA1597" s="14"/>
      <c r="AB1597" s="14"/>
      <c r="AC1597" s="14"/>
      <c r="AD1597" s="14"/>
      <c r="AE1597" s="14"/>
      <c r="AT1597" s="257" t="s">
        <v>172</v>
      </c>
      <c r="AU1597" s="257" t="s">
        <v>83</v>
      </c>
      <c r="AV1597" s="14" t="s">
        <v>83</v>
      </c>
      <c r="AW1597" s="14" t="s">
        <v>30</v>
      </c>
      <c r="AX1597" s="14" t="s">
        <v>73</v>
      </c>
      <c r="AY1597" s="257" t="s">
        <v>160</v>
      </c>
    </row>
    <row r="1598" s="14" customFormat="1">
      <c r="A1598" s="14"/>
      <c r="B1598" s="247"/>
      <c r="C1598" s="248"/>
      <c r="D1598" s="232" t="s">
        <v>172</v>
      </c>
      <c r="E1598" s="249" t="s">
        <v>1</v>
      </c>
      <c r="F1598" s="250" t="s">
        <v>1666</v>
      </c>
      <c r="G1598" s="248"/>
      <c r="H1598" s="251">
        <v>1.2</v>
      </c>
      <c r="I1598" s="252"/>
      <c r="J1598" s="248"/>
      <c r="K1598" s="248"/>
      <c r="L1598" s="253"/>
      <c r="M1598" s="254"/>
      <c r="N1598" s="255"/>
      <c r="O1598" s="255"/>
      <c r="P1598" s="255"/>
      <c r="Q1598" s="255"/>
      <c r="R1598" s="255"/>
      <c r="S1598" s="255"/>
      <c r="T1598" s="256"/>
      <c r="U1598" s="14"/>
      <c r="V1598" s="14"/>
      <c r="W1598" s="14"/>
      <c r="X1598" s="14"/>
      <c r="Y1598" s="14"/>
      <c r="Z1598" s="14"/>
      <c r="AA1598" s="14"/>
      <c r="AB1598" s="14"/>
      <c r="AC1598" s="14"/>
      <c r="AD1598" s="14"/>
      <c r="AE1598" s="14"/>
      <c r="AT1598" s="257" t="s">
        <v>172</v>
      </c>
      <c r="AU1598" s="257" t="s">
        <v>83</v>
      </c>
      <c r="AV1598" s="14" t="s">
        <v>83</v>
      </c>
      <c r="AW1598" s="14" t="s">
        <v>30</v>
      </c>
      <c r="AX1598" s="14" t="s">
        <v>73</v>
      </c>
      <c r="AY1598" s="257" t="s">
        <v>160</v>
      </c>
    </row>
    <row r="1599" s="14" customFormat="1">
      <c r="A1599" s="14"/>
      <c r="B1599" s="247"/>
      <c r="C1599" s="248"/>
      <c r="D1599" s="232" t="s">
        <v>172</v>
      </c>
      <c r="E1599" s="249" t="s">
        <v>1</v>
      </c>
      <c r="F1599" s="250" t="s">
        <v>1667</v>
      </c>
      <c r="G1599" s="248"/>
      <c r="H1599" s="251">
        <v>5.5199999999999996</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172</v>
      </c>
      <c r="AU1599" s="257" t="s">
        <v>83</v>
      </c>
      <c r="AV1599" s="14" t="s">
        <v>83</v>
      </c>
      <c r="AW1599" s="14" t="s">
        <v>30</v>
      </c>
      <c r="AX1599" s="14" t="s">
        <v>73</v>
      </c>
      <c r="AY1599" s="257" t="s">
        <v>160</v>
      </c>
    </row>
    <row r="1600" s="14" customFormat="1">
      <c r="A1600" s="14"/>
      <c r="B1600" s="247"/>
      <c r="C1600" s="248"/>
      <c r="D1600" s="232" t="s">
        <v>172</v>
      </c>
      <c r="E1600" s="249" t="s">
        <v>1</v>
      </c>
      <c r="F1600" s="250" t="s">
        <v>1668</v>
      </c>
      <c r="G1600" s="248"/>
      <c r="H1600" s="251">
        <v>3.9500000000000002</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172</v>
      </c>
      <c r="AU1600" s="257" t="s">
        <v>83</v>
      </c>
      <c r="AV1600" s="14" t="s">
        <v>83</v>
      </c>
      <c r="AW1600" s="14" t="s">
        <v>30</v>
      </c>
      <c r="AX1600" s="14" t="s">
        <v>73</v>
      </c>
      <c r="AY1600" s="257" t="s">
        <v>160</v>
      </c>
    </row>
    <row r="1601" s="14" customFormat="1">
      <c r="A1601" s="14"/>
      <c r="B1601" s="247"/>
      <c r="C1601" s="248"/>
      <c r="D1601" s="232" t="s">
        <v>172</v>
      </c>
      <c r="E1601" s="249" t="s">
        <v>1</v>
      </c>
      <c r="F1601" s="250" t="s">
        <v>1669</v>
      </c>
      <c r="G1601" s="248"/>
      <c r="H1601" s="251">
        <v>3.9500000000000002</v>
      </c>
      <c r="I1601" s="252"/>
      <c r="J1601" s="248"/>
      <c r="K1601" s="248"/>
      <c r="L1601" s="253"/>
      <c r="M1601" s="254"/>
      <c r="N1601" s="255"/>
      <c r="O1601" s="255"/>
      <c r="P1601" s="255"/>
      <c r="Q1601" s="255"/>
      <c r="R1601" s="255"/>
      <c r="S1601" s="255"/>
      <c r="T1601" s="256"/>
      <c r="U1601" s="14"/>
      <c r="V1601" s="14"/>
      <c r="W1601" s="14"/>
      <c r="X1601" s="14"/>
      <c r="Y1601" s="14"/>
      <c r="Z1601" s="14"/>
      <c r="AA1601" s="14"/>
      <c r="AB1601" s="14"/>
      <c r="AC1601" s="14"/>
      <c r="AD1601" s="14"/>
      <c r="AE1601" s="14"/>
      <c r="AT1601" s="257" t="s">
        <v>172</v>
      </c>
      <c r="AU1601" s="257" t="s">
        <v>83</v>
      </c>
      <c r="AV1601" s="14" t="s">
        <v>83</v>
      </c>
      <c r="AW1601" s="14" t="s">
        <v>30</v>
      </c>
      <c r="AX1601" s="14" t="s">
        <v>73</v>
      </c>
      <c r="AY1601" s="257" t="s">
        <v>160</v>
      </c>
    </row>
    <row r="1602" s="13" customFormat="1">
      <c r="A1602" s="13"/>
      <c r="B1602" s="237"/>
      <c r="C1602" s="238"/>
      <c r="D1602" s="232" t="s">
        <v>172</v>
      </c>
      <c r="E1602" s="239" t="s">
        <v>1</v>
      </c>
      <c r="F1602" s="240" t="s">
        <v>178</v>
      </c>
      <c r="G1602" s="238"/>
      <c r="H1602" s="239" t="s">
        <v>1</v>
      </c>
      <c r="I1602" s="241"/>
      <c r="J1602" s="238"/>
      <c r="K1602" s="238"/>
      <c r="L1602" s="242"/>
      <c r="M1602" s="243"/>
      <c r="N1602" s="244"/>
      <c r="O1602" s="244"/>
      <c r="P1602" s="244"/>
      <c r="Q1602" s="244"/>
      <c r="R1602" s="244"/>
      <c r="S1602" s="244"/>
      <c r="T1602" s="245"/>
      <c r="U1602" s="13"/>
      <c r="V1602" s="13"/>
      <c r="W1602" s="13"/>
      <c r="X1602" s="13"/>
      <c r="Y1602" s="13"/>
      <c r="Z1602" s="13"/>
      <c r="AA1602" s="13"/>
      <c r="AB1602" s="13"/>
      <c r="AC1602" s="13"/>
      <c r="AD1602" s="13"/>
      <c r="AE1602" s="13"/>
      <c r="AT1602" s="246" t="s">
        <v>172</v>
      </c>
      <c r="AU1602" s="246" t="s">
        <v>83</v>
      </c>
      <c r="AV1602" s="13" t="s">
        <v>81</v>
      </c>
      <c r="AW1602" s="13" t="s">
        <v>30</v>
      </c>
      <c r="AX1602" s="13" t="s">
        <v>73</v>
      </c>
      <c r="AY1602" s="246" t="s">
        <v>160</v>
      </c>
    </row>
    <row r="1603" s="14" customFormat="1">
      <c r="A1603" s="14"/>
      <c r="B1603" s="247"/>
      <c r="C1603" s="248"/>
      <c r="D1603" s="232" t="s">
        <v>172</v>
      </c>
      <c r="E1603" s="249" t="s">
        <v>1</v>
      </c>
      <c r="F1603" s="250" t="s">
        <v>1670</v>
      </c>
      <c r="G1603" s="248"/>
      <c r="H1603" s="251">
        <v>3.9500000000000002</v>
      </c>
      <c r="I1603" s="252"/>
      <c r="J1603" s="248"/>
      <c r="K1603" s="248"/>
      <c r="L1603" s="253"/>
      <c r="M1603" s="254"/>
      <c r="N1603" s="255"/>
      <c r="O1603" s="255"/>
      <c r="P1603" s="255"/>
      <c r="Q1603" s="255"/>
      <c r="R1603" s="255"/>
      <c r="S1603" s="255"/>
      <c r="T1603" s="256"/>
      <c r="U1603" s="14"/>
      <c r="V1603" s="14"/>
      <c r="W1603" s="14"/>
      <c r="X1603" s="14"/>
      <c r="Y1603" s="14"/>
      <c r="Z1603" s="14"/>
      <c r="AA1603" s="14"/>
      <c r="AB1603" s="14"/>
      <c r="AC1603" s="14"/>
      <c r="AD1603" s="14"/>
      <c r="AE1603" s="14"/>
      <c r="AT1603" s="257" t="s">
        <v>172</v>
      </c>
      <c r="AU1603" s="257" t="s">
        <v>83</v>
      </c>
      <c r="AV1603" s="14" t="s">
        <v>83</v>
      </c>
      <c r="AW1603" s="14" t="s">
        <v>30</v>
      </c>
      <c r="AX1603" s="14" t="s">
        <v>73</v>
      </c>
      <c r="AY1603" s="257" t="s">
        <v>160</v>
      </c>
    </row>
    <row r="1604" s="14" customFormat="1">
      <c r="A1604" s="14"/>
      <c r="B1604" s="247"/>
      <c r="C1604" s="248"/>
      <c r="D1604" s="232" t="s">
        <v>172</v>
      </c>
      <c r="E1604" s="249" t="s">
        <v>1</v>
      </c>
      <c r="F1604" s="250" t="s">
        <v>1671</v>
      </c>
      <c r="G1604" s="248"/>
      <c r="H1604" s="251">
        <v>3.9500000000000002</v>
      </c>
      <c r="I1604" s="252"/>
      <c r="J1604" s="248"/>
      <c r="K1604" s="248"/>
      <c r="L1604" s="253"/>
      <c r="M1604" s="254"/>
      <c r="N1604" s="255"/>
      <c r="O1604" s="255"/>
      <c r="P1604" s="255"/>
      <c r="Q1604" s="255"/>
      <c r="R1604" s="255"/>
      <c r="S1604" s="255"/>
      <c r="T1604" s="256"/>
      <c r="U1604" s="14"/>
      <c r="V1604" s="14"/>
      <c r="W1604" s="14"/>
      <c r="X1604" s="14"/>
      <c r="Y1604" s="14"/>
      <c r="Z1604" s="14"/>
      <c r="AA1604" s="14"/>
      <c r="AB1604" s="14"/>
      <c r="AC1604" s="14"/>
      <c r="AD1604" s="14"/>
      <c r="AE1604" s="14"/>
      <c r="AT1604" s="257" t="s">
        <v>172</v>
      </c>
      <c r="AU1604" s="257" t="s">
        <v>83</v>
      </c>
      <c r="AV1604" s="14" t="s">
        <v>83</v>
      </c>
      <c r="AW1604" s="14" t="s">
        <v>30</v>
      </c>
      <c r="AX1604" s="14" t="s">
        <v>73</v>
      </c>
      <c r="AY1604" s="257" t="s">
        <v>160</v>
      </c>
    </row>
    <row r="1605" s="14" customFormat="1">
      <c r="A1605" s="14"/>
      <c r="B1605" s="247"/>
      <c r="C1605" s="248"/>
      <c r="D1605" s="232" t="s">
        <v>172</v>
      </c>
      <c r="E1605" s="249" t="s">
        <v>1</v>
      </c>
      <c r="F1605" s="250" t="s">
        <v>1672</v>
      </c>
      <c r="G1605" s="248"/>
      <c r="H1605" s="251">
        <v>2.4500000000000002</v>
      </c>
      <c r="I1605" s="252"/>
      <c r="J1605" s="248"/>
      <c r="K1605" s="248"/>
      <c r="L1605" s="253"/>
      <c r="M1605" s="254"/>
      <c r="N1605" s="255"/>
      <c r="O1605" s="255"/>
      <c r="P1605" s="255"/>
      <c r="Q1605" s="255"/>
      <c r="R1605" s="255"/>
      <c r="S1605" s="255"/>
      <c r="T1605" s="256"/>
      <c r="U1605" s="14"/>
      <c r="V1605" s="14"/>
      <c r="W1605" s="14"/>
      <c r="X1605" s="14"/>
      <c r="Y1605" s="14"/>
      <c r="Z1605" s="14"/>
      <c r="AA1605" s="14"/>
      <c r="AB1605" s="14"/>
      <c r="AC1605" s="14"/>
      <c r="AD1605" s="14"/>
      <c r="AE1605" s="14"/>
      <c r="AT1605" s="257" t="s">
        <v>172</v>
      </c>
      <c r="AU1605" s="257" t="s">
        <v>83</v>
      </c>
      <c r="AV1605" s="14" t="s">
        <v>83</v>
      </c>
      <c r="AW1605" s="14" t="s">
        <v>30</v>
      </c>
      <c r="AX1605" s="14" t="s">
        <v>73</v>
      </c>
      <c r="AY1605" s="257" t="s">
        <v>160</v>
      </c>
    </row>
    <row r="1606" s="14" customFormat="1">
      <c r="A1606" s="14"/>
      <c r="B1606" s="247"/>
      <c r="C1606" s="248"/>
      <c r="D1606" s="232" t="s">
        <v>172</v>
      </c>
      <c r="E1606" s="249" t="s">
        <v>1</v>
      </c>
      <c r="F1606" s="250" t="s">
        <v>1673</v>
      </c>
      <c r="G1606" s="248"/>
      <c r="H1606" s="251">
        <v>3.4500000000000002</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172</v>
      </c>
      <c r="AU1606" s="257" t="s">
        <v>83</v>
      </c>
      <c r="AV1606" s="14" t="s">
        <v>83</v>
      </c>
      <c r="AW1606" s="14" t="s">
        <v>30</v>
      </c>
      <c r="AX1606" s="14" t="s">
        <v>73</v>
      </c>
      <c r="AY1606" s="257" t="s">
        <v>160</v>
      </c>
    </row>
    <row r="1607" s="14" customFormat="1">
      <c r="A1607" s="14"/>
      <c r="B1607" s="247"/>
      <c r="C1607" s="248"/>
      <c r="D1607" s="232" t="s">
        <v>172</v>
      </c>
      <c r="E1607" s="249" t="s">
        <v>1</v>
      </c>
      <c r="F1607" s="250" t="s">
        <v>1674</v>
      </c>
      <c r="G1607" s="248"/>
      <c r="H1607" s="251">
        <v>5.3499999999999996</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172</v>
      </c>
      <c r="AU1607" s="257" t="s">
        <v>83</v>
      </c>
      <c r="AV1607" s="14" t="s">
        <v>83</v>
      </c>
      <c r="AW1607" s="14" t="s">
        <v>30</v>
      </c>
      <c r="AX1607" s="14" t="s">
        <v>73</v>
      </c>
      <c r="AY1607" s="257" t="s">
        <v>160</v>
      </c>
    </row>
    <row r="1608" s="14" customFormat="1">
      <c r="A1608" s="14"/>
      <c r="B1608" s="247"/>
      <c r="C1608" s="248"/>
      <c r="D1608" s="232" t="s">
        <v>172</v>
      </c>
      <c r="E1608" s="249" t="s">
        <v>1</v>
      </c>
      <c r="F1608" s="250" t="s">
        <v>1675</v>
      </c>
      <c r="G1608" s="248"/>
      <c r="H1608" s="251">
        <v>3.4500000000000002</v>
      </c>
      <c r="I1608" s="252"/>
      <c r="J1608" s="248"/>
      <c r="K1608" s="248"/>
      <c r="L1608" s="253"/>
      <c r="M1608" s="254"/>
      <c r="N1608" s="255"/>
      <c r="O1608" s="255"/>
      <c r="P1608" s="255"/>
      <c r="Q1608" s="255"/>
      <c r="R1608" s="255"/>
      <c r="S1608" s="255"/>
      <c r="T1608" s="256"/>
      <c r="U1608" s="14"/>
      <c r="V1608" s="14"/>
      <c r="W1608" s="14"/>
      <c r="X1608" s="14"/>
      <c r="Y1608" s="14"/>
      <c r="Z1608" s="14"/>
      <c r="AA1608" s="14"/>
      <c r="AB1608" s="14"/>
      <c r="AC1608" s="14"/>
      <c r="AD1608" s="14"/>
      <c r="AE1608" s="14"/>
      <c r="AT1608" s="257" t="s">
        <v>172</v>
      </c>
      <c r="AU1608" s="257" t="s">
        <v>83</v>
      </c>
      <c r="AV1608" s="14" t="s">
        <v>83</v>
      </c>
      <c r="AW1608" s="14" t="s">
        <v>30</v>
      </c>
      <c r="AX1608" s="14" t="s">
        <v>73</v>
      </c>
      <c r="AY1608" s="257" t="s">
        <v>160</v>
      </c>
    </row>
    <row r="1609" s="16" customFormat="1">
      <c r="A1609" s="16"/>
      <c r="B1609" s="269"/>
      <c r="C1609" s="270"/>
      <c r="D1609" s="232" t="s">
        <v>172</v>
      </c>
      <c r="E1609" s="271" t="s">
        <v>1</v>
      </c>
      <c r="F1609" s="272" t="s">
        <v>182</v>
      </c>
      <c r="G1609" s="270"/>
      <c r="H1609" s="273">
        <v>64.159999999999997</v>
      </c>
      <c r="I1609" s="274"/>
      <c r="J1609" s="270"/>
      <c r="K1609" s="270"/>
      <c r="L1609" s="275"/>
      <c r="M1609" s="276"/>
      <c r="N1609" s="277"/>
      <c r="O1609" s="277"/>
      <c r="P1609" s="277"/>
      <c r="Q1609" s="277"/>
      <c r="R1609" s="277"/>
      <c r="S1609" s="277"/>
      <c r="T1609" s="278"/>
      <c r="U1609" s="16"/>
      <c r="V1609" s="16"/>
      <c r="W1609" s="16"/>
      <c r="X1609" s="16"/>
      <c r="Y1609" s="16"/>
      <c r="Z1609" s="16"/>
      <c r="AA1609" s="16"/>
      <c r="AB1609" s="16"/>
      <c r="AC1609" s="16"/>
      <c r="AD1609" s="16"/>
      <c r="AE1609" s="16"/>
      <c r="AT1609" s="279" t="s">
        <v>172</v>
      </c>
      <c r="AU1609" s="279" t="s">
        <v>83</v>
      </c>
      <c r="AV1609" s="16" t="s">
        <v>168</v>
      </c>
      <c r="AW1609" s="16" t="s">
        <v>30</v>
      </c>
      <c r="AX1609" s="16" t="s">
        <v>81</v>
      </c>
      <c r="AY1609" s="279" t="s">
        <v>160</v>
      </c>
    </row>
    <row r="1610" s="2" customFormat="1" ht="24.15" customHeight="1">
      <c r="A1610" s="39"/>
      <c r="B1610" s="40"/>
      <c r="C1610" s="219" t="s">
        <v>1689</v>
      </c>
      <c r="D1610" s="219" t="s">
        <v>163</v>
      </c>
      <c r="E1610" s="220" t="s">
        <v>1690</v>
      </c>
      <c r="F1610" s="221" t="s">
        <v>1691</v>
      </c>
      <c r="G1610" s="222" t="s">
        <v>166</v>
      </c>
      <c r="H1610" s="223">
        <v>45.359999999999999</v>
      </c>
      <c r="I1610" s="224"/>
      <c r="J1610" s="225">
        <f>ROUND(I1610*H1610,2)</f>
        <v>0</v>
      </c>
      <c r="K1610" s="221" t="s">
        <v>167</v>
      </c>
      <c r="L1610" s="45"/>
      <c r="M1610" s="226" t="s">
        <v>1</v>
      </c>
      <c r="N1610" s="227" t="s">
        <v>38</v>
      </c>
      <c r="O1610" s="92"/>
      <c r="P1610" s="228">
        <f>O1610*H1610</f>
        <v>0</v>
      </c>
      <c r="Q1610" s="228">
        <v>0.0015</v>
      </c>
      <c r="R1610" s="228">
        <f>Q1610*H1610</f>
        <v>0.068040000000000003</v>
      </c>
      <c r="S1610" s="228">
        <v>0</v>
      </c>
      <c r="T1610" s="229">
        <f>S1610*H1610</f>
        <v>0</v>
      </c>
      <c r="U1610" s="39"/>
      <c r="V1610" s="39"/>
      <c r="W1610" s="39"/>
      <c r="X1610" s="39"/>
      <c r="Y1610" s="39"/>
      <c r="Z1610" s="39"/>
      <c r="AA1610" s="39"/>
      <c r="AB1610" s="39"/>
      <c r="AC1610" s="39"/>
      <c r="AD1610" s="39"/>
      <c r="AE1610" s="39"/>
      <c r="AR1610" s="230" t="s">
        <v>251</v>
      </c>
      <c r="AT1610" s="230" t="s">
        <v>163</v>
      </c>
      <c r="AU1610" s="230" t="s">
        <v>83</v>
      </c>
      <c r="AY1610" s="18" t="s">
        <v>160</v>
      </c>
      <c r="BE1610" s="231">
        <f>IF(N1610="základní",J1610,0)</f>
        <v>0</v>
      </c>
      <c r="BF1610" s="231">
        <f>IF(N1610="snížená",J1610,0)</f>
        <v>0</v>
      </c>
      <c r="BG1610" s="231">
        <f>IF(N1610="zákl. přenesená",J1610,0)</f>
        <v>0</v>
      </c>
      <c r="BH1610" s="231">
        <f>IF(N1610="sníž. přenesená",J1610,0)</f>
        <v>0</v>
      </c>
      <c r="BI1610" s="231">
        <f>IF(N1610="nulová",J1610,0)</f>
        <v>0</v>
      </c>
      <c r="BJ1610" s="18" t="s">
        <v>81</v>
      </c>
      <c r="BK1610" s="231">
        <f>ROUND(I1610*H1610,2)</f>
        <v>0</v>
      </c>
      <c r="BL1610" s="18" t="s">
        <v>251</v>
      </c>
      <c r="BM1610" s="230" t="s">
        <v>1692</v>
      </c>
    </row>
    <row r="1611" s="2" customFormat="1">
      <c r="A1611" s="39"/>
      <c r="B1611" s="40"/>
      <c r="C1611" s="41"/>
      <c r="D1611" s="232" t="s">
        <v>170</v>
      </c>
      <c r="E1611" s="41"/>
      <c r="F1611" s="233" t="s">
        <v>1693</v>
      </c>
      <c r="G1611" s="41"/>
      <c r="H1611" s="41"/>
      <c r="I1611" s="234"/>
      <c r="J1611" s="41"/>
      <c r="K1611" s="41"/>
      <c r="L1611" s="45"/>
      <c r="M1611" s="235"/>
      <c r="N1611" s="236"/>
      <c r="O1611" s="92"/>
      <c r="P1611" s="92"/>
      <c r="Q1611" s="92"/>
      <c r="R1611" s="92"/>
      <c r="S1611" s="92"/>
      <c r="T1611" s="93"/>
      <c r="U1611" s="39"/>
      <c r="V1611" s="39"/>
      <c r="W1611" s="39"/>
      <c r="X1611" s="39"/>
      <c r="Y1611" s="39"/>
      <c r="Z1611" s="39"/>
      <c r="AA1611" s="39"/>
      <c r="AB1611" s="39"/>
      <c r="AC1611" s="39"/>
      <c r="AD1611" s="39"/>
      <c r="AE1611" s="39"/>
      <c r="AT1611" s="18" t="s">
        <v>170</v>
      </c>
      <c r="AU1611" s="18" t="s">
        <v>83</v>
      </c>
    </row>
    <row r="1612" s="13" customFormat="1">
      <c r="A1612" s="13"/>
      <c r="B1612" s="237"/>
      <c r="C1612" s="238"/>
      <c r="D1612" s="232" t="s">
        <v>172</v>
      </c>
      <c r="E1612" s="239" t="s">
        <v>1</v>
      </c>
      <c r="F1612" s="240" t="s">
        <v>173</v>
      </c>
      <c r="G1612" s="238"/>
      <c r="H1612" s="239" t="s">
        <v>1</v>
      </c>
      <c r="I1612" s="241"/>
      <c r="J1612" s="238"/>
      <c r="K1612" s="238"/>
      <c r="L1612" s="242"/>
      <c r="M1612" s="243"/>
      <c r="N1612" s="244"/>
      <c r="O1612" s="244"/>
      <c r="P1612" s="244"/>
      <c r="Q1612" s="244"/>
      <c r="R1612" s="244"/>
      <c r="S1612" s="244"/>
      <c r="T1612" s="245"/>
      <c r="U1612" s="13"/>
      <c r="V1612" s="13"/>
      <c r="W1612" s="13"/>
      <c r="X1612" s="13"/>
      <c r="Y1612" s="13"/>
      <c r="Z1612" s="13"/>
      <c r="AA1612" s="13"/>
      <c r="AB1612" s="13"/>
      <c r="AC1612" s="13"/>
      <c r="AD1612" s="13"/>
      <c r="AE1612" s="13"/>
      <c r="AT1612" s="246" t="s">
        <v>172</v>
      </c>
      <c r="AU1612" s="246" t="s">
        <v>83</v>
      </c>
      <c r="AV1612" s="13" t="s">
        <v>81</v>
      </c>
      <c r="AW1612" s="13" t="s">
        <v>30</v>
      </c>
      <c r="AX1612" s="13" t="s">
        <v>73</v>
      </c>
      <c r="AY1612" s="246" t="s">
        <v>160</v>
      </c>
    </row>
    <row r="1613" s="14" customFormat="1">
      <c r="A1613" s="14"/>
      <c r="B1613" s="247"/>
      <c r="C1613" s="248"/>
      <c r="D1613" s="232" t="s">
        <v>172</v>
      </c>
      <c r="E1613" s="249" t="s">
        <v>1</v>
      </c>
      <c r="F1613" s="250" t="s">
        <v>1662</v>
      </c>
      <c r="G1613" s="248"/>
      <c r="H1613" s="251">
        <v>3.1400000000000001</v>
      </c>
      <c r="I1613" s="252"/>
      <c r="J1613" s="248"/>
      <c r="K1613" s="248"/>
      <c r="L1613" s="253"/>
      <c r="M1613" s="254"/>
      <c r="N1613" s="255"/>
      <c r="O1613" s="255"/>
      <c r="P1613" s="255"/>
      <c r="Q1613" s="255"/>
      <c r="R1613" s="255"/>
      <c r="S1613" s="255"/>
      <c r="T1613" s="256"/>
      <c r="U1613" s="14"/>
      <c r="V1613" s="14"/>
      <c r="W1613" s="14"/>
      <c r="X1613" s="14"/>
      <c r="Y1613" s="14"/>
      <c r="Z1613" s="14"/>
      <c r="AA1613" s="14"/>
      <c r="AB1613" s="14"/>
      <c r="AC1613" s="14"/>
      <c r="AD1613" s="14"/>
      <c r="AE1613" s="14"/>
      <c r="AT1613" s="257" t="s">
        <v>172</v>
      </c>
      <c r="AU1613" s="257" t="s">
        <v>83</v>
      </c>
      <c r="AV1613" s="14" t="s">
        <v>83</v>
      </c>
      <c r="AW1613" s="14" t="s">
        <v>30</v>
      </c>
      <c r="AX1613" s="14" t="s">
        <v>73</v>
      </c>
      <c r="AY1613" s="257" t="s">
        <v>160</v>
      </c>
    </row>
    <row r="1614" s="14" customFormat="1">
      <c r="A1614" s="14"/>
      <c r="B1614" s="247"/>
      <c r="C1614" s="248"/>
      <c r="D1614" s="232" t="s">
        <v>172</v>
      </c>
      <c r="E1614" s="249" t="s">
        <v>1</v>
      </c>
      <c r="F1614" s="250" t="s">
        <v>1663</v>
      </c>
      <c r="G1614" s="248"/>
      <c r="H1614" s="251">
        <v>1.8</v>
      </c>
      <c r="I1614" s="252"/>
      <c r="J1614" s="248"/>
      <c r="K1614" s="248"/>
      <c r="L1614" s="253"/>
      <c r="M1614" s="254"/>
      <c r="N1614" s="255"/>
      <c r="O1614" s="255"/>
      <c r="P1614" s="255"/>
      <c r="Q1614" s="255"/>
      <c r="R1614" s="255"/>
      <c r="S1614" s="255"/>
      <c r="T1614" s="256"/>
      <c r="U1614" s="14"/>
      <c r="V1614" s="14"/>
      <c r="W1614" s="14"/>
      <c r="X1614" s="14"/>
      <c r="Y1614" s="14"/>
      <c r="Z1614" s="14"/>
      <c r="AA1614" s="14"/>
      <c r="AB1614" s="14"/>
      <c r="AC1614" s="14"/>
      <c r="AD1614" s="14"/>
      <c r="AE1614" s="14"/>
      <c r="AT1614" s="257" t="s">
        <v>172</v>
      </c>
      <c r="AU1614" s="257" t="s">
        <v>83</v>
      </c>
      <c r="AV1614" s="14" t="s">
        <v>83</v>
      </c>
      <c r="AW1614" s="14" t="s">
        <v>30</v>
      </c>
      <c r="AX1614" s="14" t="s">
        <v>73</v>
      </c>
      <c r="AY1614" s="257" t="s">
        <v>160</v>
      </c>
    </row>
    <row r="1615" s="14" customFormat="1">
      <c r="A1615" s="14"/>
      <c r="B1615" s="247"/>
      <c r="C1615" s="248"/>
      <c r="D1615" s="232" t="s">
        <v>172</v>
      </c>
      <c r="E1615" s="249" t="s">
        <v>1</v>
      </c>
      <c r="F1615" s="250" t="s">
        <v>1664</v>
      </c>
      <c r="G1615" s="248"/>
      <c r="H1615" s="251">
        <v>1.2</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172</v>
      </c>
      <c r="AU1615" s="257" t="s">
        <v>83</v>
      </c>
      <c r="AV1615" s="14" t="s">
        <v>83</v>
      </c>
      <c r="AW1615" s="14" t="s">
        <v>30</v>
      </c>
      <c r="AX1615" s="14" t="s">
        <v>73</v>
      </c>
      <c r="AY1615" s="257" t="s">
        <v>160</v>
      </c>
    </row>
    <row r="1616" s="14" customFormat="1">
      <c r="A1616" s="14"/>
      <c r="B1616" s="247"/>
      <c r="C1616" s="248"/>
      <c r="D1616" s="232" t="s">
        <v>172</v>
      </c>
      <c r="E1616" s="249" t="s">
        <v>1</v>
      </c>
      <c r="F1616" s="250" t="s">
        <v>1665</v>
      </c>
      <c r="G1616" s="248"/>
      <c r="H1616" s="251">
        <v>2</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172</v>
      </c>
      <c r="AU1616" s="257" t="s">
        <v>83</v>
      </c>
      <c r="AV1616" s="14" t="s">
        <v>83</v>
      </c>
      <c r="AW1616" s="14" t="s">
        <v>30</v>
      </c>
      <c r="AX1616" s="14" t="s">
        <v>73</v>
      </c>
      <c r="AY1616" s="257" t="s">
        <v>160</v>
      </c>
    </row>
    <row r="1617" s="14" customFormat="1">
      <c r="A1617" s="14"/>
      <c r="B1617" s="247"/>
      <c r="C1617" s="248"/>
      <c r="D1617" s="232" t="s">
        <v>172</v>
      </c>
      <c r="E1617" s="249" t="s">
        <v>1</v>
      </c>
      <c r="F1617" s="250" t="s">
        <v>1666</v>
      </c>
      <c r="G1617" s="248"/>
      <c r="H1617" s="251">
        <v>1.2</v>
      </c>
      <c r="I1617" s="252"/>
      <c r="J1617" s="248"/>
      <c r="K1617" s="248"/>
      <c r="L1617" s="253"/>
      <c r="M1617" s="254"/>
      <c r="N1617" s="255"/>
      <c r="O1617" s="255"/>
      <c r="P1617" s="255"/>
      <c r="Q1617" s="255"/>
      <c r="R1617" s="255"/>
      <c r="S1617" s="255"/>
      <c r="T1617" s="256"/>
      <c r="U1617" s="14"/>
      <c r="V1617" s="14"/>
      <c r="W1617" s="14"/>
      <c r="X1617" s="14"/>
      <c r="Y1617" s="14"/>
      <c r="Z1617" s="14"/>
      <c r="AA1617" s="14"/>
      <c r="AB1617" s="14"/>
      <c r="AC1617" s="14"/>
      <c r="AD1617" s="14"/>
      <c r="AE1617" s="14"/>
      <c r="AT1617" s="257" t="s">
        <v>172</v>
      </c>
      <c r="AU1617" s="257" t="s">
        <v>83</v>
      </c>
      <c r="AV1617" s="14" t="s">
        <v>83</v>
      </c>
      <c r="AW1617" s="14" t="s">
        <v>30</v>
      </c>
      <c r="AX1617" s="14" t="s">
        <v>73</v>
      </c>
      <c r="AY1617" s="257" t="s">
        <v>160</v>
      </c>
    </row>
    <row r="1618" s="14" customFormat="1">
      <c r="A1618" s="14"/>
      <c r="B1618" s="247"/>
      <c r="C1618" s="248"/>
      <c r="D1618" s="232" t="s">
        <v>172</v>
      </c>
      <c r="E1618" s="249" t="s">
        <v>1</v>
      </c>
      <c r="F1618" s="250" t="s">
        <v>1667</v>
      </c>
      <c r="G1618" s="248"/>
      <c r="H1618" s="251">
        <v>5.5199999999999996</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172</v>
      </c>
      <c r="AU1618" s="257" t="s">
        <v>83</v>
      </c>
      <c r="AV1618" s="14" t="s">
        <v>83</v>
      </c>
      <c r="AW1618" s="14" t="s">
        <v>30</v>
      </c>
      <c r="AX1618" s="14" t="s">
        <v>73</v>
      </c>
      <c r="AY1618" s="257" t="s">
        <v>160</v>
      </c>
    </row>
    <row r="1619" s="14" customFormat="1">
      <c r="A1619" s="14"/>
      <c r="B1619" s="247"/>
      <c r="C1619" s="248"/>
      <c r="D1619" s="232" t="s">
        <v>172</v>
      </c>
      <c r="E1619" s="249" t="s">
        <v>1</v>
      </c>
      <c r="F1619" s="250" t="s">
        <v>1668</v>
      </c>
      <c r="G1619" s="248"/>
      <c r="H1619" s="251">
        <v>3.9500000000000002</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172</v>
      </c>
      <c r="AU1619" s="257" t="s">
        <v>83</v>
      </c>
      <c r="AV1619" s="14" t="s">
        <v>83</v>
      </c>
      <c r="AW1619" s="14" t="s">
        <v>30</v>
      </c>
      <c r="AX1619" s="14" t="s">
        <v>73</v>
      </c>
      <c r="AY1619" s="257" t="s">
        <v>160</v>
      </c>
    </row>
    <row r="1620" s="14" customFormat="1">
      <c r="A1620" s="14"/>
      <c r="B1620" s="247"/>
      <c r="C1620" s="248"/>
      <c r="D1620" s="232" t="s">
        <v>172</v>
      </c>
      <c r="E1620" s="249" t="s">
        <v>1</v>
      </c>
      <c r="F1620" s="250" t="s">
        <v>1669</v>
      </c>
      <c r="G1620" s="248"/>
      <c r="H1620" s="251">
        <v>3.9500000000000002</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172</v>
      </c>
      <c r="AU1620" s="257" t="s">
        <v>83</v>
      </c>
      <c r="AV1620" s="14" t="s">
        <v>83</v>
      </c>
      <c r="AW1620" s="14" t="s">
        <v>30</v>
      </c>
      <c r="AX1620" s="14" t="s">
        <v>73</v>
      </c>
      <c r="AY1620" s="257" t="s">
        <v>160</v>
      </c>
    </row>
    <row r="1621" s="13" customFormat="1">
      <c r="A1621" s="13"/>
      <c r="B1621" s="237"/>
      <c r="C1621" s="238"/>
      <c r="D1621" s="232" t="s">
        <v>172</v>
      </c>
      <c r="E1621" s="239" t="s">
        <v>1</v>
      </c>
      <c r="F1621" s="240" t="s">
        <v>178</v>
      </c>
      <c r="G1621" s="238"/>
      <c r="H1621" s="239" t="s">
        <v>1</v>
      </c>
      <c r="I1621" s="241"/>
      <c r="J1621" s="238"/>
      <c r="K1621" s="238"/>
      <c r="L1621" s="242"/>
      <c r="M1621" s="243"/>
      <c r="N1621" s="244"/>
      <c r="O1621" s="244"/>
      <c r="P1621" s="244"/>
      <c r="Q1621" s="244"/>
      <c r="R1621" s="244"/>
      <c r="S1621" s="244"/>
      <c r="T1621" s="245"/>
      <c r="U1621" s="13"/>
      <c r="V1621" s="13"/>
      <c r="W1621" s="13"/>
      <c r="X1621" s="13"/>
      <c r="Y1621" s="13"/>
      <c r="Z1621" s="13"/>
      <c r="AA1621" s="13"/>
      <c r="AB1621" s="13"/>
      <c r="AC1621" s="13"/>
      <c r="AD1621" s="13"/>
      <c r="AE1621" s="13"/>
      <c r="AT1621" s="246" t="s">
        <v>172</v>
      </c>
      <c r="AU1621" s="246" t="s">
        <v>83</v>
      </c>
      <c r="AV1621" s="13" t="s">
        <v>81</v>
      </c>
      <c r="AW1621" s="13" t="s">
        <v>30</v>
      </c>
      <c r="AX1621" s="13" t="s">
        <v>73</v>
      </c>
      <c r="AY1621" s="246" t="s">
        <v>160</v>
      </c>
    </row>
    <row r="1622" s="14" customFormat="1">
      <c r="A1622" s="14"/>
      <c r="B1622" s="247"/>
      <c r="C1622" s="248"/>
      <c r="D1622" s="232" t="s">
        <v>172</v>
      </c>
      <c r="E1622" s="249" t="s">
        <v>1</v>
      </c>
      <c r="F1622" s="250" t="s">
        <v>1670</v>
      </c>
      <c r="G1622" s="248"/>
      <c r="H1622" s="251">
        <v>3.9500000000000002</v>
      </c>
      <c r="I1622" s="252"/>
      <c r="J1622" s="248"/>
      <c r="K1622" s="248"/>
      <c r="L1622" s="253"/>
      <c r="M1622" s="254"/>
      <c r="N1622" s="255"/>
      <c r="O1622" s="255"/>
      <c r="P1622" s="255"/>
      <c r="Q1622" s="255"/>
      <c r="R1622" s="255"/>
      <c r="S1622" s="255"/>
      <c r="T1622" s="256"/>
      <c r="U1622" s="14"/>
      <c r="V1622" s="14"/>
      <c r="W1622" s="14"/>
      <c r="X1622" s="14"/>
      <c r="Y1622" s="14"/>
      <c r="Z1622" s="14"/>
      <c r="AA1622" s="14"/>
      <c r="AB1622" s="14"/>
      <c r="AC1622" s="14"/>
      <c r="AD1622" s="14"/>
      <c r="AE1622" s="14"/>
      <c r="AT1622" s="257" t="s">
        <v>172</v>
      </c>
      <c r="AU1622" s="257" t="s">
        <v>83</v>
      </c>
      <c r="AV1622" s="14" t="s">
        <v>83</v>
      </c>
      <c r="AW1622" s="14" t="s">
        <v>30</v>
      </c>
      <c r="AX1622" s="14" t="s">
        <v>73</v>
      </c>
      <c r="AY1622" s="257" t="s">
        <v>160</v>
      </c>
    </row>
    <row r="1623" s="14" customFormat="1">
      <c r="A1623" s="14"/>
      <c r="B1623" s="247"/>
      <c r="C1623" s="248"/>
      <c r="D1623" s="232" t="s">
        <v>172</v>
      </c>
      <c r="E1623" s="249" t="s">
        <v>1</v>
      </c>
      <c r="F1623" s="250" t="s">
        <v>1671</v>
      </c>
      <c r="G1623" s="248"/>
      <c r="H1623" s="251">
        <v>3.9500000000000002</v>
      </c>
      <c r="I1623" s="252"/>
      <c r="J1623" s="248"/>
      <c r="K1623" s="248"/>
      <c r="L1623" s="253"/>
      <c r="M1623" s="254"/>
      <c r="N1623" s="255"/>
      <c r="O1623" s="255"/>
      <c r="P1623" s="255"/>
      <c r="Q1623" s="255"/>
      <c r="R1623" s="255"/>
      <c r="S1623" s="255"/>
      <c r="T1623" s="256"/>
      <c r="U1623" s="14"/>
      <c r="V1623" s="14"/>
      <c r="W1623" s="14"/>
      <c r="X1623" s="14"/>
      <c r="Y1623" s="14"/>
      <c r="Z1623" s="14"/>
      <c r="AA1623" s="14"/>
      <c r="AB1623" s="14"/>
      <c r="AC1623" s="14"/>
      <c r="AD1623" s="14"/>
      <c r="AE1623" s="14"/>
      <c r="AT1623" s="257" t="s">
        <v>172</v>
      </c>
      <c r="AU1623" s="257" t="s">
        <v>83</v>
      </c>
      <c r="AV1623" s="14" t="s">
        <v>83</v>
      </c>
      <c r="AW1623" s="14" t="s">
        <v>30</v>
      </c>
      <c r="AX1623" s="14" t="s">
        <v>73</v>
      </c>
      <c r="AY1623" s="257" t="s">
        <v>160</v>
      </c>
    </row>
    <row r="1624" s="14" customFormat="1">
      <c r="A1624" s="14"/>
      <c r="B1624" s="247"/>
      <c r="C1624" s="248"/>
      <c r="D1624" s="232" t="s">
        <v>172</v>
      </c>
      <c r="E1624" s="249" t="s">
        <v>1</v>
      </c>
      <c r="F1624" s="250" t="s">
        <v>1672</v>
      </c>
      <c r="G1624" s="248"/>
      <c r="H1624" s="251">
        <v>2.4500000000000002</v>
      </c>
      <c r="I1624" s="252"/>
      <c r="J1624" s="248"/>
      <c r="K1624" s="248"/>
      <c r="L1624" s="253"/>
      <c r="M1624" s="254"/>
      <c r="N1624" s="255"/>
      <c r="O1624" s="255"/>
      <c r="P1624" s="255"/>
      <c r="Q1624" s="255"/>
      <c r="R1624" s="255"/>
      <c r="S1624" s="255"/>
      <c r="T1624" s="256"/>
      <c r="U1624" s="14"/>
      <c r="V1624" s="14"/>
      <c r="W1624" s="14"/>
      <c r="X1624" s="14"/>
      <c r="Y1624" s="14"/>
      <c r="Z1624" s="14"/>
      <c r="AA1624" s="14"/>
      <c r="AB1624" s="14"/>
      <c r="AC1624" s="14"/>
      <c r="AD1624" s="14"/>
      <c r="AE1624" s="14"/>
      <c r="AT1624" s="257" t="s">
        <v>172</v>
      </c>
      <c r="AU1624" s="257" t="s">
        <v>83</v>
      </c>
      <c r="AV1624" s="14" t="s">
        <v>83</v>
      </c>
      <c r="AW1624" s="14" t="s">
        <v>30</v>
      </c>
      <c r="AX1624" s="14" t="s">
        <v>73</v>
      </c>
      <c r="AY1624" s="257" t="s">
        <v>160</v>
      </c>
    </row>
    <row r="1625" s="14" customFormat="1">
      <c r="A1625" s="14"/>
      <c r="B1625" s="247"/>
      <c r="C1625" s="248"/>
      <c r="D1625" s="232" t="s">
        <v>172</v>
      </c>
      <c r="E1625" s="249" t="s">
        <v>1</v>
      </c>
      <c r="F1625" s="250" t="s">
        <v>1673</v>
      </c>
      <c r="G1625" s="248"/>
      <c r="H1625" s="251">
        <v>3.4500000000000002</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172</v>
      </c>
      <c r="AU1625" s="257" t="s">
        <v>83</v>
      </c>
      <c r="AV1625" s="14" t="s">
        <v>83</v>
      </c>
      <c r="AW1625" s="14" t="s">
        <v>30</v>
      </c>
      <c r="AX1625" s="14" t="s">
        <v>73</v>
      </c>
      <c r="AY1625" s="257" t="s">
        <v>160</v>
      </c>
    </row>
    <row r="1626" s="14" customFormat="1">
      <c r="A1626" s="14"/>
      <c r="B1626" s="247"/>
      <c r="C1626" s="248"/>
      <c r="D1626" s="232" t="s">
        <v>172</v>
      </c>
      <c r="E1626" s="249" t="s">
        <v>1</v>
      </c>
      <c r="F1626" s="250" t="s">
        <v>1674</v>
      </c>
      <c r="G1626" s="248"/>
      <c r="H1626" s="251">
        <v>5.3499999999999996</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172</v>
      </c>
      <c r="AU1626" s="257" t="s">
        <v>83</v>
      </c>
      <c r="AV1626" s="14" t="s">
        <v>83</v>
      </c>
      <c r="AW1626" s="14" t="s">
        <v>30</v>
      </c>
      <c r="AX1626" s="14" t="s">
        <v>73</v>
      </c>
      <c r="AY1626" s="257" t="s">
        <v>160</v>
      </c>
    </row>
    <row r="1627" s="14" customFormat="1">
      <c r="A1627" s="14"/>
      <c r="B1627" s="247"/>
      <c r="C1627" s="248"/>
      <c r="D1627" s="232" t="s">
        <v>172</v>
      </c>
      <c r="E1627" s="249" t="s">
        <v>1</v>
      </c>
      <c r="F1627" s="250" t="s">
        <v>1675</v>
      </c>
      <c r="G1627" s="248"/>
      <c r="H1627" s="251">
        <v>3.4500000000000002</v>
      </c>
      <c r="I1627" s="252"/>
      <c r="J1627" s="248"/>
      <c r="K1627" s="248"/>
      <c r="L1627" s="253"/>
      <c r="M1627" s="254"/>
      <c r="N1627" s="255"/>
      <c r="O1627" s="255"/>
      <c r="P1627" s="255"/>
      <c r="Q1627" s="255"/>
      <c r="R1627" s="255"/>
      <c r="S1627" s="255"/>
      <c r="T1627" s="256"/>
      <c r="U1627" s="14"/>
      <c r="V1627" s="14"/>
      <c r="W1627" s="14"/>
      <c r="X1627" s="14"/>
      <c r="Y1627" s="14"/>
      <c r="Z1627" s="14"/>
      <c r="AA1627" s="14"/>
      <c r="AB1627" s="14"/>
      <c r="AC1627" s="14"/>
      <c r="AD1627" s="14"/>
      <c r="AE1627" s="14"/>
      <c r="AT1627" s="257" t="s">
        <v>172</v>
      </c>
      <c r="AU1627" s="257" t="s">
        <v>83</v>
      </c>
      <c r="AV1627" s="14" t="s">
        <v>83</v>
      </c>
      <c r="AW1627" s="14" t="s">
        <v>30</v>
      </c>
      <c r="AX1627" s="14" t="s">
        <v>73</v>
      </c>
      <c r="AY1627" s="257" t="s">
        <v>160</v>
      </c>
    </row>
    <row r="1628" s="16" customFormat="1">
      <c r="A1628" s="16"/>
      <c r="B1628" s="269"/>
      <c r="C1628" s="270"/>
      <c r="D1628" s="232" t="s">
        <v>172</v>
      </c>
      <c r="E1628" s="271" t="s">
        <v>1</v>
      </c>
      <c r="F1628" s="272" t="s">
        <v>182</v>
      </c>
      <c r="G1628" s="270"/>
      <c r="H1628" s="273">
        <v>45.359999999999999</v>
      </c>
      <c r="I1628" s="274"/>
      <c r="J1628" s="270"/>
      <c r="K1628" s="270"/>
      <c r="L1628" s="275"/>
      <c r="M1628" s="276"/>
      <c r="N1628" s="277"/>
      <c r="O1628" s="277"/>
      <c r="P1628" s="277"/>
      <c r="Q1628" s="277"/>
      <c r="R1628" s="277"/>
      <c r="S1628" s="277"/>
      <c r="T1628" s="278"/>
      <c r="U1628" s="16"/>
      <c r="V1628" s="16"/>
      <c r="W1628" s="16"/>
      <c r="X1628" s="16"/>
      <c r="Y1628" s="16"/>
      <c r="Z1628" s="16"/>
      <c r="AA1628" s="16"/>
      <c r="AB1628" s="16"/>
      <c r="AC1628" s="16"/>
      <c r="AD1628" s="16"/>
      <c r="AE1628" s="16"/>
      <c r="AT1628" s="279" t="s">
        <v>172</v>
      </c>
      <c r="AU1628" s="279" t="s">
        <v>83</v>
      </c>
      <c r="AV1628" s="16" t="s">
        <v>168</v>
      </c>
      <c r="AW1628" s="16" t="s">
        <v>30</v>
      </c>
      <c r="AX1628" s="16" t="s">
        <v>81</v>
      </c>
      <c r="AY1628" s="279" t="s">
        <v>160</v>
      </c>
    </row>
    <row r="1629" s="2" customFormat="1" ht="24.15" customHeight="1">
      <c r="A1629" s="39"/>
      <c r="B1629" s="40"/>
      <c r="C1629" s="219" t="s">
        <v>1694</v>
      </c>
      <c r="D1629" s="219" t="s">
        <v>163</v>
      </c>
      <c r="E1629" s="220" t="s">
        <v>1695</v>
      </c>
      <c r="F1629" s="221" t="s">
        <v>1696</v>
      </c>
      <c r="G1629" s="222" t="s">
        <v>166</v>
      </c>
      <c r="H1629" s="223">
        <v>64.159999999999997</v>
      </c>
      <c r="I1629" s="224"/>
      <c r="J1629" s="225">
        <f>ROUND(I1629*H1629,2)</f>
        <v>0</v>
      </c>
      <c r="K1629" s="221" t="s">
        <v>167</v>
      </c>
      <c r="L1629" s="45"/>
      <c r="M1629" s="226" t="s">
        <v>1</v>
      </c>
      <c r="N1629" s="227" t="s">
        <v>38</v>
      </c>
      <c r="O1629" s="92"/>
      <c r="P1629" s="228">
        <f>O1629*H1629</f>
        <v>0</v>
      </c>
      <c r="Q1629" s="228">
        <v>0.0063</v>
      </c>
      <c r="R1629" s="228">
        <f>Q1629*H1629</f>
        <v>0.40420799999999996</v>
      </c>
      <c r="S1629" s="228">
        <v>0</v>
      </c>
      <c r="T1629" s="229">
        <f>S1629*H1629</f>
        <v>0</v>
      </c>
      <c r="U1629" s="39"/>
      <c r="V1629" s="39"/>
      <c r="W1629" s="39"/>
      <c r="X1629" s="39"/>
      <c r="Y1629" s="39"/>
      <c r="Z1629" s="39"/>
      <c r="AA1629" s="39"/>
      <c r="AB1629" s="39"/>
      <c r="AC1629" s="39"/>
      <c r="AD1629" s="39"/>
      <c r="AE1629" s="39"/>
      <c r="AR1629" s="230" t="s">
        <v>251</v>
      </c>
      <c r="AT1629" s="230" t="s">
        <v>163</v>
      </c>
      <c r="AU1629" s="230" t="s">
        <v>83</v>
      </c>
      <c r="AY1629" s="18" t="s">
        <v>160</v>
      </c>
      <c r="BE1629" s="231">
        <f>IF(N1629="základní",J1629,0)</f>
        <v>0</v>
      </c>
      <c r="BF1629" s="231">
        <f>IF(N1629="snížená",J1629,0)</f>
        <v>0</v>
      </c>
      <c r="BG1629" s="231">
        <f>IF(N1629="zákl. přenesená",J1629,0)</f>
        <v>0</v>
      </c>
      <c r="BH1629" s="231">
        <f>IF(N1629="sníž. přenesená",J1629,0)</f>
        <v>0</v>
      </c>
      <c r="BI1629" s="231">
        <f>IF(N1629="nulová",J1629,0)</f>
        <v>0</v>
      </c>
      <c r="BJ1629" s="18" t="s">
        <v>81</v>
      </c>
      <c r="BK1629" s="231">
        <f>ROUND(I1629*H1629,2)</f>
        <v>0</v>
      </c>
      <c r="BL1629" s="18" t="s">
        <v>251</v>
      </c>
      <c r="BM1629" s="230" t="s">
        <v>1697</v>
      </c>
    </row>
    <row r="1630" s="2" customFormat="1">
      <c r="A1630" s="39"/>
      <c r="B1630" s="40"/>
      <c r="C1630" s="41"/>
      <c r="D1630" s="232" t="s">
        <v>170</v>
      </c>
      <c r="E1630" s="41"/>
      <c r="F1630" s="233" t="s">
        <v>1698</v>
      </c>
      <c r="G1630" s="41"/>
      <c r="H1630" s="41"/>
      <c r="I1630" s="234"/>
      <c r="J1630" s="41"/>
      <c r="K1630" s="41"/>
      <c r="L1630" s="45"/>
      <c r="M1630" s="235"/>
      <c r="N1630" s="236"/>
      <c r="O1630" s="92"/>
      <c r="P1630" s="92"/>
      <c r="Q1630" s="92"/>
      <c r="R1630" s="92"/>
      <c r="S1630" s="92"/>
      <c r="T1630" s="93"/>
      <c r="U1630" s="39"/>
      <c r="V1630" s="39"/>
      <c r="W1630" s="39"/>
      <c r="X1630" s="39"/>
      <c r="Y1630" s="39"/>
      <c r="Z1630" s="39"/>
      <c r="AA1630" s="39"/>
      <c r="AB1630" s="39"/>
      <c r="AC1630" s="39"/>
      <c r="AD1630" s="39"/>
      <c r="AE1630" s="39"/>
      <c r="AT1630" s="18" t="s">
        <v>170</v>
      </c>
      <c r="AU1630" s="18" t="s">
        <v>83</v>
      </c>
    </row>
    <row r="1631" s="13" customFormat="1">
      <c r="A1631" s="13"/>
      <c r="B1631" s="237"/>
      <c r="C1631" s="238"/>
      <c r="D1631" s="232" t="s">
        <v>172</v>
      </c>
      <c r="E1631" s="239" t="s">
        <v>1</v>
      </c>
      <c r="F1631" s="240" t="s">
        <v>173</v>
      </c>
      <c r="G1631" s="238"/>
      <c r="H1631" s="239" t="s">
        <v>1</v>
      </c>
      <c r="I1631" s="241"/>
      <c r="J1631" s="238"/>
      <c r="K1631" s="238"/>
      <c r="L1631" s="242"/>
      <c r="M1631" s="243"/>
      <c r="N1631" s="244"/>
      <c r="O1631" s="244"/>
      <c r="P1631" s="244"/>
      <c r="Q1631" s="244"/>
      <c r="R1631" s="244"/>
      <c r="S1631" s="244"/>
      <c r="T1631" s="245"/>
      <c r="U1631" s="13"/>
      <c r="V1631" s="13"/>
      <c r="W1631" s="13"/>
      <c r="X1631" s="13"/>
      <c r="Y1631" s="13"/>
      <c r="Z1631" s="13"/>
      <c r="AA1631" s="13"/>
      <c r="AB1631" s="13"/>
      <c r="AC1631" s="13"/>
      <c r="AD1631" s="13"/>
      <c r="AE1631" s="13"/>
      <c r="AT1631" s="246" t="s">
        <v>172</v>
      </c>
      <c r="AU1631" s="246" t="s">
        <v>83</v>
      </c>
      <c r="AV1631" s="13" t="s">
        <v>81</v>
      </c>
      <c r="AW1631" s="13" t="s">
        <v>30</v>
      </c>
      <c r="AX1631" s="13" t="s">
        <v>73</v>
      </c>
      <c r="AY1631" s="246" t="s">
        <v>160</v>
      </c>
    </row>
    <row r="1632" s="14" customFormat="1">
      <c r="A1632" s="14"/>
      <c r="B1632" s="247"/>
      <c r="C1632" s="248"/>
      <c r="D1632" s="232" t="s">
        <v>172</v>
      </c>
      <c r="E1632" s="249" t="s">
        <v>1</v>
      </c>
      <c r="F1632" s="250" t="s">
        <v>1687</v>
      </c>
      <c r="G1632" s="248"/>
      <c r="H1632" s="251">
        <v>18.800000000000001</v>
      </c>
      <c r="I1632" s="252"/>
      <c r="J1632" s="248"/>
      <c r="K1632" s="248"/>
      <c r="L1632" s="253"/>
      <c r="M1632" s="254"/>
      <c r="N1632" s="255"/>
      <c r="O1632" s="255"/>
      <c r="P1632" s="255"/>
      <c r="Q1632" s="255"/>
      <c r="R1632" s="255"/>
      <c r="S1632" s="255"/>
      <c r="T1632" s="256"/>
      <c r="U1632" s="14"/>
      <c r="V1632" s="14"/>
      <c r="W1632" s="14"/>
      <c r="X1632" s="14"/>
      <c r="Y1632" s="14"/>
      <c r="Z1632" s="14"/>
      <c r="AA1632" s="14"/>
      <c r="AB1632" s="14"/>
      <c r="AC1632" s="14"/>
      <c r="AD1632" s="14"/>
      <c r="AE1632" s="14"/>
      <c r="AT1632" s="257" t="s">
        <v>172</v>
      </c>
      <c r="AU1632" s="257" t="s">
        <v>83</v>
      </c>
      <c r="AV1632" s="14" t="s">
        <v>83</v>
      </c>
      <c r="AW1632" s="14" t="s">
        <v>30</v>
      </c>
      <c r="AX1632" s="14" t="s">
        <v>73</v>
      </c>
      <c r="AY1632" s="257" t="s">
        <v>160</v>
      </c>
    </row>
    <row r="1633" s="14" customFormat="1">
      <c r="A1633" s="14"/>
      <c r="B1633" s="247"/>
      <c r="C1633" s="248"/>
      <c r="D1633" s="232" t="s">
        <v>172</v>
      </c>
      <c r="E1633" s="249" t="s">
        <v>1</v>
      </c>
      <c r="F1633" s="250" t="s">
        <v>1662</v>
      </c>
      <c r="G1633" s="248"/>
      <c r="H1633" s="251">
        <v>3.1400000000000001</v>
      </c>
      <c r="I1633" s="252"/>
      <c r="J1633" s="248"/>
      <c r="K1633" s="248"/>
      <c r="L1633" s="253"/>
      <c r="M1633" s="254"/>
      <c r="N1633" s="255"/>
      <c r="O1633" s="255"/>
      <c r="P1633" s="255"/>
      <c r="Q1633" s="255"/>
      <c r="R1633" s="255"/>
      <c r="S1633" s="255"/>
      <c r="T1633" s="256"/>
      <c r="U1633" s="14"/>
      <c r="V1633" s="14"/>
      <c r="W1633" s="14"/>
      <c r="X1633" s="14"/>
      <c r="Y1633" s="14"/>
      <c r="Z1633" s="14"/>
      <c r="AA1633" s="14"/>
      <c r="AB1633" s="14"/>
      <c r="AC1633" s="14"/>
      <c r="AD1633" s="14"/>
      <c r="AE1633" s="14"/>
      <c r="AT1633" s="257" t="s">
        <v>172</v>
      </c>
      <c r="AU1633" s="257" t="s">
        <v>83</v>
      </c>
      <c r="AV1633" s="14" t="s">
        <v>83</v>
      </c>
      <c r="AW1633" s="14" t="s">
        <v>30</v>
      </c>
      <c r="AX1633" s="14" t="s">
        <v>73</v>
      </c>
      <c r="AY1633" s="257" t="s">
        <v>160</v>
      </c>
    </row>
    <row r="1634" s="14" customFormat="1">
      <c r="A1634" s="14"/>
      <c r="B1634" s="247"/>
      <c r="C1634" s="248"/>
      <c r="D1634" s="232" t="s">
        <v>172</v>
      </c>
      <c r="E1634" s="249" t="s">
        <v>1</v>
      </c>
      <c r="F1634" s="250" t="s">
        <v>1663</v>
      </c>
      <c r="G1634" s="248"/>
      <c r="H1634" s="251">
        <v>1.8</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172</v>
      </c>
      <c r="AU1634" s="257" t="s">
        <v>83</v>
      </c>
      <c r="AV1634" s="14" t="s">
        <v>83</v>
      </c>
      <c r="AW1634" s="14" t="s">
        <v>30</v>
      </c>
      <c r="AX1634" s="14" t="s">
        <v>73</v>
      </c>
      <c r="AY1634" s="257" t="s">
        <v>160</v>
      </c>
    </row>
    <row r="1635" s="14" customFormat="1">
      <c r="A1635" s="14"/>
      <c r="B1635" s="247"/>
      <c r="C1635" s="248"/>
      <c r="D1635" s="232" t="s">
        <v>172</v>
      </c>
      <c r="E1635" s="249" t="s">
        <v>1</v>
      </c>
      <c r="F1635" s="250" t="s">
        <v>1664</v>
      </c>
      <c r="G1635" s="248"/>
      <c r="H1635" s="251">
        <v>1.2</v>
      </c>
      <c r="I1635" s="252"/>
      <c r="J1635" s="248"/>
      <c r="K1635" s="248"/>
      <c r="L1635" s="253"/>
      <c r="M1635" s="254"/>
      <c r="N1635" s="255"/>
      <c r="O1635" s="255"/>
      <c r="P1635" s="255"/>
      <c r="Q1635" s="255"/>
      <c r="R1635" s="255"/>
      <c r="S1635" s="255"/>
      <c r="T1635" s="256"/>
      <c r="U1635" s="14"/>
      <c r="V1635" s="14"/>
      <c r="W1635" s="14"/>
      <c r="X1635" s="14"/>
      <c r="Y1635" s="14"/>
      <c r="Z1635" s="14"/>
      <c r="AA1635" s="14"/>
      <c r="AB1635" s="14"/>
      <c r="AC1635" s="14"/>
      <c r="AD1635" s="14"/>
      <c r="AE1635" s="14"/>
      <c r="AT1635" s="257" t="s">
        <v>172</v>
      </c>
      <c r="AU1635" s="257" t="s">
        <v>83</v>
      </c>
      <c r="AV1635" s="14" t="s">
        <v>83</v>
      </c>
      <c r="AW1635" s="14" t="s">
        <v>30</v>
      </c>
      <c r="AX1635" s="14" t="s">
        <v>73</v>
      </c>
      <c r="AY1635" s="257" t="s">
        <v>160</v>
      </c>
    </row>
    <row r="1636" s="14" customFormat="1">
      <c r="A1636" s="14"/>
      <c r="B1636" s="247"/>
      <c r="C1636" s="248"/>
      <c r="D1636" s="232" t="s">
        <v>172</v>
      </c>
      <c r="E1636" s="249" t="s">
        <v>1</v>
      </c>
      <c r="F1636" s="250" t="s">
        <v>1688</v>
      </c>
      <c r="G1636" s="248"/>
      <c r="H1636" s="251">
        <v>2</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172</v>
      </c>
      <c r="AU1636" s="257" t="s">
        <v>83</v>
      </c>
      <c r="AV1636" s="14" t="s">
        <v>83</v>
      </c>
      <c r="AW1636" s="14" t="s">
        <v>30</v>
      </c>
      <c r="AX1636" s="14" t="s">
        <v>73</v>
      </c>
      <c r="AY1636" s="257" t="s">
        <v>160</v>
      </c>
    </row>
    <row r="1637" s="14" customFormat="1">
      <c r="A1637" s="14"/>
      <c r="B1637" s="247"/>
      <c r="C1637" s="248"/>
      <c r="D1637" s="232" t="s">
        <v>172</v>
      </c>
      <c r="E1637" s="249" t="s">
        <v>1</v>
      </c>
      <c r="F1637" s="250" t="s">
        <v>1666</v>
      </c>
      <c r="G1637" s="248"/>
      <c r="H1637" s="251">
        <v>1.2</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172</v>
      </c>
      <c r="AU1637" s="257" t="s">
        <v>83</v>
      </c>
      <c r="AV1637" s="14" t="s">
        <v>83</v>
      </c>
      <c r="AW1637" s="14" t="s">
        <v>30</v>
      </c>
      <c r="AX1637" s="14" t="s">
        <v>73</v>
      </c>
      <c r="AY1637" s="257" t="s">
        <v>160</v>
      </c>
    </row>
    <row r="1638" s="14" customFormat="1">
      <c r="A1638" s="14"/>
      <c r="B1638" s="247"/>
      <c r="C1638" s="248"/>
      <c r="D1638" s="232" t="s">
        <v>172</v>
      </c>
      <c r="E1638" s="249" t="s">
        <v>1</v>
      </c>
      <c r="F1638" s="250" t="s">
        <v>1667</v>
      </c>
      <c r="G1638" s="248"/>
      <c r="H1638" s="251">
        <v>5.5199999999999996</v>
      </c>
      <c r="I1638" s="252"/>
      <c r="J1638" s="248"/>
      <c r="K1638" s="248"/>
      <c r="L1638" s="253"/>
      <c r="M1638" s="254"/>
      <c r="N1638" s="255"/>
      <c r="O1638" s="255"/>
      <c r="P1638" s="255"/>
      <c r="Q1638" s="255"/>
      <c r="R1638" s="255"/>
      <c r="S1638" s="255"/>
      <c r="T1638" s="256"/>
      <c r="U1638" s="14"/>
      <c r="V1638" s="14"/>
      <c r="W1638" s="14"/>
      <c r="X1638" s="14"/>
      <c r="Y1638" s="14"/>
      <c r="Z1638" s="14"/>
      <c r="AA1638" s="14"/>
      <c r="AB1638" s="14"/>
      <c r="AC1638" s="14"/>
      <c r="AD1638" s="14"/>
      <c r="AE1638" s="14"/>
      <c r="AT1638" s="257" t="s">
        <v>172</v>
      </c>
      <c r="AU1638" s="257" t="s">
        <v>83</v>
      </c>
      <c r="AV1638" s="14" t="s">
        <v>83</v>
      </c>
      <c r="AW1638" s="14" t="s">
        <v>30</v>
      </c>
      <c r="AX1638" s="14" t="s">
        <v>73</v>
      </c>
      <c r="AY1638" s="257" t="s">
        <v>160</v>
      </c>
    </row>
    <row r="1639" s="14" customFormat="1">
      <c r="A1639" s="14"/>
      <c r="B1639" s="247"/>
      <c r="C1639" s="248"/>
      <c r="D1639" s="232" t="s">
        <v>172</v>
      </c>
      <c r="E1639" s="249" t="s">
        <v>1</v>
      </c>
      <c r="F1639" s="250" t="s">
        <v>1668</v>
      </c>
      <c r="G1639" s="248"/>
      <c r="H1639" s="251">
        <v>3.9500000000000002</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172</v>
      </c>
      <c r="AU1639" s="257" t="s">
        <v>83</v>
      </c>
      <c r="AV1639" s="14" t="s">
        <v>83</v>
      </c>
      <c r="AW1639" s="14" t="s">
        <v>30</v>
      </c>
      <c r="AX1639" s="14" t="s">
        <v>73</v>
      </c>
      <c r="AY1639" s="257" t="s">
        <v>160</v>
      </c>
    </row>
    <row r="1640" s="14" customFormat="1">
      <c r="A1640" s="14"/>
      <c r="B1640" s="247"/>
      <c r="C1640" s="248"/>
      <c r="D1640" s="232" t="s">
        <v>172</v>
      </c>
      <c r="E1640" s="249" t="s">
        <v>1</v>
      </c>
      <c r="F1640" s="250" t="s">
        <v>1669</v>
      </c>
      <c r="G1640" s="248"/>
      <c r="H1640" s="251">
        <v>3.9500000000000002</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172</v>
      </c>
      <c r="AU1640" s="257" t="s">
        <v>83</v>
      </c>
      <c r="AV1640" s="14" t="s">
        <v>83</v>
      </c>
      <c r="AW1640" s="14" t="s">
        <v>30</v>
      </c>
      <c r="AX1640" s="14" t="s">
        <v>73</v>
      </c>
      <c r="AY1640" s="257" t="s">
        <v>160</v>
      </c>
    </row>
    <row r="1641" s="13" customFormat="1">
      <c r="A1641" s="13"/>
      <c r="B1641" s="237"/>
      <c r="C1641" s="238"/>
      <c r="D1641" s="232" t="s">
        <v>172</v>
      </c>
      <c r="E1641" s="239" t="s">
        <v>1</v>
      </c>
      <c r="F1641" s="240" t="s">
        <v>178</v>
      </c>
      <c r="G1641" s="238"/>
      <c r="H1641" s="239" t="s">
        <v>1</v>
      </c>
      <c r="I1641" s="241"/>
      <c r="J1641" s="238"/>
      <c r="K1641" s="238"/>
      <c r="L1641" s="242"/>
      <c r="M1641" s="243"/>
      <c r="N1641" s="244"/>
      <c r="O1641" s="244"/>
      <c r="P1641" s="244"/>
      <c r="Q1641" s="244"/>
      <c r="R1641" s="244"/>
      <c r="S1641" s="244"/>
      <c r="T1641" s="245"/>
      <c r="U1641" s="13"/>
      <c r="V1641" s="13"/>
      <c r="W1641" s="13"/>
      <c r="X1641" s="13"/>
      <c r="Y1641" s="13"/>
      <c r="Z1641" s="13"/>
      <c r="AA1641" s="13"/>
      <c r="AB1641" s="13"/>
      <c r="AC1641" s="13"/>
      <c r="AD1641" s="13"/>
      <c r="AE1641" s="13"/>
      <c r="AT1641" s="246" t="s">
        <v>172</v>
      </c>
      <c r="AU1641" s="246" t="s">
        <v>83</v>
      </c>
      <c r="AV1641" s="13" t="s">
        <v>81</v>
      </c>
      <c r="AW1641" s="13" t="s">
        <v>30</v>
      </c>
      <c r="AX1641" s="13" t="s">
        <v>73</v>
      </c>
      <c r="AY1641" s="246" t="s">
        <v>160</v>
      </c>
    </row>
    <row r="1642" s="14" customFormat="1">
      <c r="A1642" s="14"/>
      <c r="B1642" s="247"/>
      <c r="C1642" s="248"/>
      <c r="D1642" s="232" t="s">
        <v>172</v>
      </c>
      <c r="E1642" s="249" t="s">
        <v>1</v>
      </c>
      <c r="F1642" s="250" t="s">
        <v>1670</v>
      </c>
      <c r="G1642" s="248"/>
      <c r="H1642" s="251">
        <v>3.9500000000000002</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172</v>
      </c>
      <c r="AU1642" s="257" t="s">
        <v>83</v>
      </c>
      <c r="AV1642" s="14" t="s">
        <v>83</v>
      </c>
      <c r="AW1642" s="14" t="s">
        <v>30</v>
      </c>
      <c r="AX1642" s="14" t="s">
        <v>73</v>
      </c>
      <c r="AY1642" s="257" t="s">
        <v>160</v>
      </c>
    </row>
    <row r="1643" s="14" customFormat="1">
      <c r="A1643" s="14"/>
      <c r="B1643" s="247"/>
      <c r="C1643" s="248"/>
      <c r="D1643" s="232" t="s">
        <v>172</v>
      </c>
      <c r="E1643" s="249" t="s">
        <v>1</v>
      </c>
      <c r="F1643" s="250" t="s">
        <v>1671</v>
      </c>
      <c r="G1643" s="248"/>
      <c r="H1643" s="251">
        <v>3.9500000000000002</v>
      </c>
      <c r="I1643" s="252"/>
      <c r="J1643" s="248"/>
      <c r="K1643" s="248"/>
      <c r="L1643" s="253"/>
      <c r="M1643" s="254"/>
      <c r="N1643" s="255"/>
      <c r="O1643" s="255"/>
      <c r="P1643" s="255"/>
      <c r="Q1643" s="255"/>
      <c r="R1643" s="255"/>
      <c r="S1643" s="255"/>
      <c r="T1643" s="256"/>
      <c r="U1643" s="14"/>
      <c r="V1643" s="14"/>
      <c r="W1643" s="14"/>
      <c r="X1643" s="14"/>
      <c r="Y1643" s="14"/>
      <c r="Z1643" s="14"/>
      <c r="AA1643" s="14"/>
      <c r="AB1643" s="14"/>
      <c r="AC1643" s="14"/>
      <c r="AD1643" s="14"/>
      <c r="AE1643" s="14"/>
      <c r="AT1643" s="257" t="s">
        <v>172</v>
      </c>
      <c r="AU1643" s="257" t="s">
        <v>83</v>
      </c>
      <c r="AV1643" s="14" t="s">
        <v>83</v>
      </c>
      <c r="AW1643" s="14" t="s">
        <v>30</v>
      </c>
      <c r="AX1643" s="14" t="s">
        <v>73</v>
      </c>
      <c r="AY1643" s="257" t="s">
        <v>160</v>
      </c>
    </row>
    <row r="1644" s="14" customFormat="1">
      <c r="A1644" s="14"/>
      <c r="B1644" s="247"/>
      <c r="C1644" s="248"/>
      <c r="D1644" s="232" t="s">
        <v>172</v>
      </c>
      <c r="E1644" s="249" t="s">
        <v>1</v>
      </c>
      <c r="F1644" s="250" t="s">
        <v>1672</v>
      </c>
      <c r="G1644" s="248"/>
      <c r="H1644" s="251">
        <v>2.4500000000000002</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172</v>
      </c>
      <c r="AU1644" s="257" t="s">
        <v>83</v>
      </c>
      <c r="AV1644" s="14" t="s">
        <v>83</v>
      </c>
      <c r="AW1644" s="14" t="s">
        <v>30</v>
      </c>
      <c r="AX1644" s="14" t="s">
        <v>73</v>
      </c>
      <c r="AY1644" s="257" t="s">
        <v>160</v>
      </c>
    </row>
    <row r="1645" s="14" customFormat="1">
      <c r="A1645" s="14"/>
      <c r="B1645" s="247"/>
      <c r="C1645" s="248"/>
      <c r="D1645" s="232" t="s">
        <v>172</v>
      </c>
      <c r="E1645" s="249" t="s">
        <v>1</v>
      </c>
      <c r="F1645" s="250" t="s">
        <v>1673</v>
      </c>
      <c r="G1645" s="248"/>
      <c r="H1645" s="251">
        <v>3.4500000000000002</v>
      </c>
      <c r="I1645" s="252"/>
      <c r="J1645" s="248"/>
      <c r="K1645" s="248"/>
      <c r="L1645" s="253"/>
      <c r="M1645" s="254"/>
      <c r="N1645" s="255"/>
      <c r="O1645" s="255"/>
      <c r="P1645" s="255"/>
      <c r="Q1645" s="255"/>
      <c r="R1645" s="255"/>
      <c r="S1645" s="255"/>
      <c r="T1645" s="256"/>
      <c r="U1645" s="14"/>
      <c r="V1645" s="14"/>
      <c r="W1645" s="14"/>
      <c r="X1645" s="14"/>
      <c r="Y1645" s="14"/>
      <c r="Z1645" s="14"/>
      <c r="AA1645" s="14"/>
      <c r="AB1645" s="14"/>
      <c r="AC1645" s="14"/>
      <c r="AD1645" s="14"/>
      <c r="AE1645" s="14"/>
      <c r="AT1645" s="257" t="s">
        <v>172</v>
      </c>
      <c r="AU1645" s="257" t="s">
        <v>83</v>
      </c>
      <c r="AV1645" s="14" t="s">
        <v>83</v>
      </c>
      <c r="AW1645" s="14" t="s">
        <v>30</v>
      </c>
      <c r="AX1645" s="14" t="s">
        <v>73</v>
      </c>
      <c r="AY1645" s="257" t="s">
        <v>160</v>
      </c>
    </row>
    <row r="1646" s="14" customFormat="1">
      <c r="A1646" s="14"/>
      <c r="B1646" s="247"/>
      <c r="C1646" s="248"/>
      <c r="D1646" s="232" t="s">
        <v>172</v>
      </c>
      <c r="E1646" s="249" t="s">
        <v>1</v>
      </c>
      <c r="F1646" s="250" t="s">
        <v>1674</v>
      </c>
      <c r="G1646" s="248"/>
      <c r="H1646" s="251">
        <v>5.3499999999999996</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172</v>
      </c>
      <c r="AU1646" s="257" t="s">
        <v>83</v>
      </c>
      <c r="AV1646" s="14" t="s">
        <v>83</v>
      </c>
      <c r="AW1646" s="14" t="s">
        <v>30</v>
      </c>
      <c r="AX1646" s="14" t="s">
        <v>73</v>
      </c>
      <c r="AY1646" s="257" t="s">
        <v>160</v>
      </c>
    </row>
    <row r="1647" s="14" customFormat="1">
      <c r="A1647" s="14"/>
      <c r="B1647" s="247"/>
      <c r="C1647" s="248"/>
      <c r="D1647" s="232" t="s">
        <v>172</v>
      </c>
      <c r="E1647" s="249" t="s">
        <v>1</v>
      </c>
      <c r="F1647" s="250" t="s">
        <v>1675</v>
      </c>
      <c r="G1647" s="248"/>
      <c r="H1647" s="251">
        <v>3.4500000000000002</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172</v>
      </c>
      <c r="AU1647" s="257" t="s">
        <v>83</v>
      </c>
      <c r="AV1647" s="14" t="s">
        <v>83</v>
      </c>
      <c r="AW1647" s="14" t="s">
        <v>30</v>
      </c>
      <c r="AX1647" s="14" t="s">
        <v>73</v>
      </c>
      <c r="AY1647" s="257" t="s">
        <v>160</v>
      </c>
    </row>
    <row r="1648" s="16" customFormat="1">
      <c r="A1648" s="16"/>
      <c r="B1648" s="269"/>
      <c r="C1648" s="270"/>
      <c r="D1648" s="232" t="s">
        <v>172</v>
      </c>
      <c r="E1648" s="271" t="s">
        <v>1</v>
      </c>
      <c r="F1648" s="272" t="s">
        <v>182</v>
      </c>
      <c r="G1648" s="270"/>
      <c r="H1648" s="273">
        <v>64.159999999999997</v>
      </c>
      <c r="I1648" s="274"/>
      <c r="J1648" s="270"/>
      <c r="K1648" s="270"/>
      <c r="L1648" s="275"/>
      <c r="M1648" s="276"/>
      <c r="N1648" s="277"/>
      <c r="O1648" s="277"/>
      <c r="P1648" s="277"/>
      <c r="Q1648" s="277"/>
      <c r="R1648" s="277"/>
      <c r="S1648" s="277"/>
      <c r="T1648" s="278"/>
      <c r="U1648" s="16"/>
      <c r="V1648" s="16"/>
      <c r="W1648" s="16"/>
      <c r="X1648" s="16"/>
      <c r="Y1648" s="16"/>
      <c r="Z1648" s="16"/>
      <c r="AA1648" s="16"/>
      <c r="AB1648" s="16"/>
      <c r="AC1648" s="16"/>
      <c r="AD1648" s="16"/>
      <c r="AE1648" s="16"/>
      <c r="AT1648" s="279" t="s">
        <v>172</v>
      </c>
      <c r="AU1648" s="279" t="s">
        <v>83</v>
      </c>
      <c r="AV1648" s="16" t="s">
        <v>168</v>
      </c>
      <c r="AW1648" s="16" t="s">
        <v>30</v>
      </c>
      <c r="AX1648" s="16" t="s">
        <v>81</v>
      </c>
      <c r="AY1648" s="279" t="s">
        <v>160</v>
      </c>
    </row>
    <row r="1649" s="2" customFormat="1" ht="24.15" customHeight="1">
      <c r="A1649" s="39"/>
      <c r="B1649" s="40"/>
      <c r="C1649" s="281" t="s">
        <v>1699</v>
      </c>
      <c r="D1649" s="281" t="s">
        <v>832</v>
      </c>
      <c r="E1649" s="282" t="s">
        <v>1700</v>
      </c>
      <c r="F1649" s="283" t="s">
        <v>1701</v>
      </c>
      <c r="G1649" s="284" t="s">
        <v>166</v>
      </c>
      <c r="H1649" s="285">
        <v>70.575999999999993</v>
      </c>
      <c r="I1649" s="286"/>
      <c r="J1649" s="287">
        <f>ROUND(I1649*H1649,2)</f>
        <v>0</v>
      </c>
      <c r="K1649" s="283" t="s">
        <v>835</v>
      </c>
      <c r="L1649" s="288"/>
      <c r="M1649" s="289" t="s">
        <v>1</v>
      </c>
      <c r="N1649" s="290" t="s">
        <v>38</v>
      </c>
      <c r="O1649" s="92"/>
      <c r="P1649" s="228">
        <f>O1649*H1649</f>
        <v>0</v>
      </c>
      <c r="Q1649" s="228">
        <v>0.017999999999999999</v>
      </c>
      <c r="R1649" s="228">
        <f>Q1649*H1649</f>
        <v>1.2703679999999997</v>
      </c>
      <c r="S1649" s="228">
        <v>0</v>
      </c>
      <c r="T1649" s="229">
        <f>S1649*H1649</f>
        <v>0</v>
      </c>
      <c r="U1649" s="39"/>
      <c r="V1649" s="39"/>
      <c r="W1649" s="39"/>
      <c r="X1649" s="39"/>
      <c r="Y1649" s="39"/>
      <c r="Z1649" s="39"/>
      <c r="AA1649" s="39"/>
      <c r="AB1649" s="39"/>
      <c r="AC1649" s="39"/>
      <c r="AD1649" s="39"/>
      <c r="AE1649" s="39"/>
      <c r="AR1649" s="230" t="s">
        <v>399</v>
      </c>
      <c r="AT1649" s="230" t="s">
        <v>832</v>
      </c>
      <c r="AU1649" s="230" t="s">
        <v>83</v>
      </c>
      <c r="AY1649" s="18" t="s">
        <v>160</v>
      </c>
      <c r="BE1649" s="231">
        <f>IF(N1649="základní",J1649,0)</f>
        <v>0</v>
      </c>
      <c r="BF1649" s="231">
        <f>IF(N1649="snížená",J1649,0)</f>
        <v>0</v>
      </c>
      <c r="BG1649" s="231">
        <f>IF(N1649="zákl. přenesená",J1649,0)</f>
        <v>0</v>
      </c>
      <c r="BH1649" s="231">
        <f>IF(N1649="sníž. přenesená",J1649,0)</f>
        <v>0</v>
      </c>
      <c r="BI1649" s="231">
        <f>IF(N1649="nulová",J1649,0)</f>
        <v>0</v>
      </c>
      <c r="BJ1649" s="18" t="s">
        <v>81</v>
      </c>
      <c r="BK1649" s="231">
        <f>ROUND(I1649*H1649,2)</f>
        <v>0</v>
      </c>
      <c r="BL1649" s="18" t="s">
        <v>251</v>
      </c>
      <c r="BM1649" s="230" t="s">
        <v>1702</v>
      </c>
    </row>
    <row r="1650" s="2" customFormat="1">
      <c r="A1650" s="39"/>
      <c r="B1650" s="40"/>
      <c r="C1650" s="41"/>
      <c r="D1650" s="232" t="s">
        <v>170</v>
      </c>
      <c r="E1650" s="41"/>
      <c r="F1650" s="233" t="s">
        <v>1701</v>
      </c>
      <c r="G1650" s="41"/>
      <c r="H1650" s="41"/>
      <c r="I1650" s="234"/>
      <c r="J1650" s="41"/>
      <c r="K1650" s="41"/>
      <c r="L1650" s="45"/>
      <c r="M1650" s="235"/>
      <c r="N1650" s="236"/>
      <c r="O1650" s="92"/>
      <c r="P1650" s="92"/>
      <c r="Q1650" s="92"/>
      <c r="R1650" s="92"/>
      <c r="S1650" s="92"/>
      <c r="T1650" s="93"/>
      <c r="U1650" s="39"/>
      <c r="V1650" s="39"/>
      <c r="W1650" s="39"/>
      <c r="X1650" s="39"/>
      <c r="Y1650" s="39"/>
      <c r="Z1650" s="39"/>
      <c r="AA1650" s="39"/>
      <c r="AB1650" s="39"/>
      <c r="AC1650" s="39"/>
      <c r="AD1650" s="39"/>
      <c r="AE1650" s="39"/>
      <c r="AT1650" s="18" t="s">
        <v>170</v>
      </c>
      <c r="AU1650" s="18" t="s">
        <v>83</v>
      </c>
    </row>
    <row r="1651" s="14" customFormat="1">
      <c r="A1651" s="14"/>
      <c r="B1651" s="247"/>
      <c r="C1651" s="248"/>
      <c r="D1651" s="232" t="s">
        <v>172</v>
      </c>
      <c r="E1651" s="248"/>
      <c r="F1651" s="250" t="s">
        <v>1703</v>
      </c>
      <c r="G1651" s="248"/>
      <c r="H1651" s="251">
        <v>70.575999999999993</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172</v>
      </c>
      <c r="AU1651" s="257" t="s">
        <v>83</v>
      </c>
      <c r="AV1651" s="14" t="s">
        <v>83</v>
      </c>
      <c r="AW1651" s="14" t="s">
        <v>4</v>
      </c>
      <c r="AX1651" s="14" t="s">
        <v>81</v>
      </c>
      <c r="AY1651" s="257" t="s">
        <v>160</v>
      </c>
    </row>
    <row r="1652" s="2" customFormat="1" ht="16.5" customHeight="1">
      <c r="A1652" s="39"/>
      <c r="B1652" s="40"/>
      <c r="C1652" s="219" t="s">
        <v>1704</v>
      </c>
      <c r="D1652" s="219" t="s">
        <v>163</v>
      </c>
      <c r="E1652" s="220" t="s">
        <v>1705</v>
      </c>
      <c r="F1652" s="221" t="s">
        <v>1706</v>
      </c>
      <c r="G1652" s="222" t="s">
        <v>185</v>
      </c>
      <c r="H1652" s="223">
        <v>74</v>
      </c>
      <c r="I1652" s="224"/>
      <c r="J1652" s="225">
        <f>ROUND(I1652*H1652,2)</f>
        <v>0</v>
      </c>
      <c r="K1652" s="221" t="s">
        <v>167</v>
      </c>
      <c r="L1652" s="45"/>
      <c r="M1652" s="226" t="s">
        <v>1</v>
      </c>
      <c r="N1652" s="227" t="s">
        <v>38</v>
      </c>
      <c r="O1652" s="92"/>
      <c r="P1652" s="228">
        <f>O1652*H1652</f>
        <v>0</v>
      </c>
      <c r="Q1652" s="228">
        <v>0.00021000000000000001</v>
      </c>
      <c r="R1652" s="228">
        <f>Q1652*H1652</f>
        <v>0.01554</v>
      </c>
      <c r="S1652" s="228">
        <v>0</v>
      </c>
      <c r="T1652" s="229">
        <f>S1652*H1652</f>
        <v>0</v>
      </c>
      <c r="U1652" s="39"/>
      <c r="V1652" s="39"/>
      <c r="W1652" s="39"/>
      <c r="X1652" s="39"/>
      <c r="Y1652" s="39"/>
      <c r="Z1652" s="39"/>
      <c r="AA1652" s="39"/>
      <c r="AB1652" s="39"/>
      <c r="AC1652" s="39"/>
      <c r="AD1652" s="39"/>
      <c r="AE1652" s="39"/>
      <c r="AR1652" s="230" t="s">
        <v>251</v>
      </c>
      <c r="AT1652" s="230" t="s">
        <v>163</v>
      </c>
      <c r="AU1652" s="230" t="s">
        <v>83</v>
      </c>
      <c r="AY1652" s="18" t="s">
        <v>160</v>
      </c>
      <c r="BE1652" s="231">
        <f>IF(N1652="základní",J1652,0)</f>
        <v>0</v>
      </c>
      <c r="BF1652" s="231">
        <f>IF(N1652="snížená",J1652,0)</f>
        <v>0</v>
      </c>
      <c r="BG1652" s="231">
        <f>IF(N1652="zákl. přenesená",J1652,0)</f>
        <v>0</v>
      </c>
      <c r="BH1652" s="231">
        <f>IF(N1652="sníž. přenesená",J1652,0)</f>
        <v>0</v>
      </c>
      <c r="BI1652" s="231">
        <f>IF(N1652="nulová",J1652,0)</f>
        <v>0</v>
      </c>
      <c r="BJ1652" s="18" t="s">
        <v>81</v>
      </c>
      <c r="BK1652" s="231">
        <f>ROUND(I1652*H1652,2)</f>
        <v>0</v>
      </c>
      <c r="BL1652" s="18" t="s">
        <v>251</v>
      </c>
      <c r="BM1652" s="230" t="s">
        <v>1707</v>
      </c>
    </row>
    <row r="1653" s="2" customFormat="1">
      <c r="A1653" s="39"/>
      <c r="B1653" s="40"/>
      <c r="C1653" s="41"/>
      <c r="D1653" s="232" t="s">
        <v>170</v>
      </c>
      <c r="E1653" s="41"/>
      <c r="F1653" s="233" t="s">
        <v>1708</v>
      </c>
      <c r="G1653" s="41"/>
      <c r="H1653" s="41"/>
      <c r="I1653" s="234"/>
      <c r="J1653" s="41"/>
      <c r="K1653" s="41"/>
      <c r="L1653" s="45"/>
      <c r="M1653" s="235"/>
      <c r="N1653" s="236"/>
      <c r="O1653" s="92"/>
      <c r="P1653" s="92"/>
      <c r="Q1653" s="92"/>
      <c r="R1653" s="92"/>
      <c r="S1653" s="92"/>
      <c r="T1653" s="93"/>
      <c r="U1653" s="39"/>
      <c r="V1653" s="39"/>
      <c r="W1653" s="39"/>
      <c r="X1653" s="39"/>
      <c r="Y1653" s="39"/>
      <c r="Z1653" s="39"/>
      <c r="AA1653" s="39"/>
      <c r="AB1653" s="39"/>
      <c r="AC1653" s="39"/>
      <c r="AD1653" s="39"/>
      <c r="AE1653" s="39"/>
      <c r="AT1653" s="18" t="s">
        <v>170</v>
      </c>
      <c r="AU1653" s="18" t="s">
        <v>83</v>
      </c>
    </row>
    <row r="1654" s="13" customFormat="1">
      <c r="A1654" s="13"/>
      <c r="B1654" s="237"/>
      <c r="C1654" s="238"/>
      <c r="D1654" s="232" t="s">
        <v>172</v>
      </c>
      <c r="E1654" s="239" t="s">
        <v>1</v>
      </c>
      <c r="F1654" s="240" t="s">
        <v>173</v>
      </c>
      <c r="G1654" s="238"/>
      <c r="H1654" s="239" t="s">
        <v>1</v>
      </c>
      <c r="I1654" s="241"/>
      <c r="J1654" s="238"/>
      <c r="K1654" s="238"/>
      <c r="L1654" s="242"/>
      <c r="M1654" s="243"/>
      <c r="N1654" s="244"/>
      <c r="O1654" s="244"/>
      <c r="P1654" s="244"/>
      <c r="Q1654" s="244"/>
      <c r="R1654" s="244"/>
      <c r="S1654" s="244"/>
      <c r="T1654" s="245"/>
      <c r="U1654" s="13"/>
      <c r="V1654" s="13"/>
      <c r="W1654" s="13"/>
      <c r="X1654" s="13"/>
      <c r="Y1654" s="13"/>
      <c r="Z1654" s="13"/>
      <c r="AA1654" s="13"/>
      <c r="AB1654" s="13"/>
      <c r="AC1654" s="13"/>
      <c r="AD1654" s="13"/>
      <c r="AE1654" s="13"/>
      <c r="AT1654" s="246" t="s">
        <v>172</v>
      </c>
      <c r="AU1654" s="246" t="s">
        <v>83</v>
      </c>
      <c r="AV1654" s="13" t="s">
        <v>81</v>
      </c>
      <c r="AW1654" s="13" t="s">
        <v>30</v>
      </c>
      <c r="AX1654" s="13" t="s">
        <v>73</v>
      </c>
      <c r="AY1654" s="246" t="s">
        <v>160</v>
      </c>
    </row>
    <row r="1655" s="14" customFormat="1">
      <c r="A1655" s="14"/>
      <c r="B1655" s="247"/>
      <c r="C1655" s="248"/>
      <c r="D1655" s="232" t="s">
        <v>172</v>
      </c>
      <c r="E1655" s="249" t="s">
        <v>1</v>
      </c>
      <c r="F1655" s="250" t="s">
        <v>1709</v>
      </c>
      <c r="G1655" s="248"/>
      <c r="H1655" s="251">
        <v>4</v>
      </c>
      <c r="I1655" s="252"/>
      <c r="J1655" s="248"/>
      <c r="K1655" s="248"/>
      <c r="L1655" s="253"/>
      <c r="M1655" s="254"/>
      <c r="N1655" s="255"/>
      <c r="O1655" s="255"/>
      <c r="P1655" s="255"/>
      <c r="Q1655" s="255"/>
      <c r="R1655" s="255"/>
      <c r="S1655" s="255"/>
      <c r="T1655" s="256"/>
      <c r="U1655" s="14"/>
      <c r="V1655" s="14"/>
      <c r="W1655" s="14"/>
      <c r="X1655" s="14"/>
      <c r="Y1655" s="14"/>
      <c r="Z1655" s="14"/>
      <c r="AA1655" s="14"/>
      <c r="AB1655" s="14"/>
      <c r="AC1655" s="14"/>
      <c r="AD1655" s="14"/>
      <c r="AE1655" s="14"/>
      <c r="AT1655" s="257" t="s">
        <v>172</v>
      </c>
      <c r="AU1655" s="257" t="s">
        <v>83</v>
      </c>
      <c r="AV1655" s="14" t="s">
        <v>83</v>
      </c>
      <c r="AW1655" s="14" t="s">
        <v>30</v>
      </c>
      <c r="AX1655" s="14" t="s">
        <v>73</v>
      </c>
      <c r="AY1655" s="257" t="s">
        <v>160</v>
      </c>
    </row>
    <row r="1656" s="14" customFormat="1">
      <c r="A1656" s="14"/>
      <c r="B1656" s="247"/>
      <c r="C1656" s="248"/>
      <c r="D1656" s="232" t="s">
        <v>172</v>
      </c>
      <c r="E1656" s="249" t="s">
        <v>1</v>
      </c>
      <c r="F1656" s="250" t="s">
        <v>1710</v>
      </c>
      <c r="G1656" s="248"/>
      <c r="H1656" s="251">
        <v>5</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172</v>
      </c>
      <c r="AU1656" s="257" t="s">
        <v>83</v>
      </c>
      <c r="AV1656" s="14" t="s">
        <v>83</v>
      </c>
      <c r="AW1656" s="14" t="s">
        <v>30</v>
      </c>
      <c r="AX1656" s="14" t="s">
        <v>73</v>
      </c>
      <c r="AY1656" s="257" t="s">
        <v>160</v>
      </c>
    </row>
    <row r="1657" s="14" customFormat="1">
      <c r="A1657" s="14"/>
      <c r="B1657" s="247"/>
      <c r="C1657" s="248"/>
      <c r="D1657" s="232" t="s">
        <v>172</v>
      </c>
      <c r="E1657" s="249" t="s">
        <v>1</v>
      </c>
      <c r="F1657" s="250" t="s">
        <v>1711</v>
      </c>
      <c r="G1657" s="248"/>
      <c r="H1657" s="251">
        <v>5</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172</v>
      </c>
      <c r="AU1657" s="257" t="s">
        <v>83</v>
      </c>
      <c r="AV1657" s="14" t="s">
        <v>83</v>
      </c>
      <c r="AW1657" s="14" t="s">
        <v>30</v>
      </c>
      <c r="AX1657" s="14" t="s">
        <v>73</v>
      </c>
      <c r="AY1657" s="257" t="s">
        <v>160</v>
      </c>
    </row>
    <row r="1658" s="14" customFormat="1">
      <c r="A1658" s="14"/>
      <c r="B1658" s="247"/>
      <c r="C1658" s="248"/>
      <c r="D1658" s="232" t="s">
        <v>172</v>
      </c>
      <c r="E1658" s="249" t="s">
        <v>1</v>
      </c>
      <c r="F1658" s="250" t="s">
        <v>1712</v>
      </c>
      <c r="G1658" s="248"/>
      <c r="H1658" s="251">
        <v>4</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172</v>
      </c>
      <c r="AU1658" s="257" t="s">
        <v>83</v>
      </c>
      <c r="AV1658" s="14" t="s">
        <v>83</v>
      </c>
      <c r="AW1658" s="14" t="s">
        <v>30</v>
      </c>
      <c r="AX1658" s="14" t="s">
        <v>73</v>
      </c>
      <c r="AY1658" s="257" t="s">
        <v>160</v>
      </c>
    </row>
    <row r="1659" s="14" customFormat="1">
      <c r="A1659" s="14"/>
      <c r="B1659" s="247"/>
      <c r="C1659" s="248"/>
      <c r="D1659" s="232" t="s">
        <v>172</v>
      </c>
      <c r="E1659" s="249" t="s">
        <v>1</v>
      </c>
      <c r="F1659" s="250" t="s">
        <v>1713</v>
      </c>
      <c r="G1659" s="248"/>
      <c r="H1659" s="251">
        <v>4</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172</v>
      </c>
      <c r="AU1659" s="257" t="s">
        <v>83</v>
      </c>
      <c r="AV1659" s="14" t="s">
        <v>83</v>
      </c>
      <c r="AW1659" s="14" t="s">
        <v>30</v>
      </c>
      <c r="AX1659" s="14" t="s">
        <v>73</v>
      </c>
      <c r="AY1659" s="257" t="s">
        <v>160</v>
      </c>
    </row>
    <row r="1660" s="14" customFormat="1">
      <c r="A1660" s="14"/>
      <c r="B1660" s="247"/>
      <c r="C1660" s="248"/>
      <c r="D1660" s="232" t="s">
        <v>172</v>
      </c>
      <c r="E1660" s="249" t="s">
        <v>1</v>
      </c>
      <c r="F1660" s="250" t="s">
        <v>1714</v>
      </c>
      <c r="G1660" s="248"/>
      <c r="H1660" s="251">
        <v>4</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172</v>
      </c>
      <c r="AU1660" s="257" t="s">
        <v>83</v>
      </c>
      <c r="AV1660" s="14" t="s">
        <v>83</v>
      </c>
      <c r="AW1660" s="14" t="s">
        <v>30</v>
      </c>
      <c r="AX1660" s="14" t="s">
        <v>73</v>
      </c>
      <c r="AY1660" s="257" t="s">
        <v>160</v>
      </c>
    </row>
    <row r="1661" s="14" customFormat="1">
      <c r="A1661" s="14"/>
      <c r="B1661" s="247"/>
      <c r="C1661" s="248"/>
      <c r="D1661" s="232" t="s">
        <v>172</v>
      </c>
      <c r="E1661" s="249" t="s">
        <v>1</v>
      </c>
      <c r="F1661" s="250" t="s">
        <v>1715</v>
      </c>
      <c r="G1661" s="248"/>
      <c r="H1661" s="251">
        <v>8</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172</v>
      </c>
      <c r="AU1661" s="257" t="s">
        <v>83</v>
      </c>
      <c r="AV1661" s="14" t="s">
        <v>83</v>
      </c>
      <c r="AW1661" s="14" t="s">
        <v>30</v>
      </c>
      <c r="AX1661" s="14" t="s">
        <v>73</v>
      </c>
      <c r="AY1661" s="257" t="s">
        <v>160</v>
      </c>
    </row>
    <row r="1662" s="14" customFormat="1">
      <c r="A1662" s="14"/>
      <c r="B1662" s="247"/>
      <c r="C1662" s="248"/>
      <c r="D1662" s="232" t="s">
        <v>172</v>
      </c>
      <c r="E1662" s="249" t="s">
        <v>1</v>
      </c>
      <c r="F1662" s="250" t="s">
        <v>1716</v>
      </c>
      <c r="G1662" s="248"/>
      <c r="H1662" s="251">
        <v>8</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172</v>
      </c>
      <c r="AU1662" s="257" t="s">
        <v>83</v>
      </c>
      <c r="AV1662" s="14" t="s">
        <v>83</v>
      </c>
      <c r="AW1662" s="14" t="s">
        <v>30</v>
      </c>
      <c r="AX1662" s="14" t="s">
        <v>73</v>
      </c>
      <c r="AY1662" s="257" t="s">
        <v>160</v>
      </c>
    </row>
    <row r="1663" s="13" customFormat="1">
      <c r="A1663" s="13"/>
      <c r="B1663" s="237"/>
      <c r="C1663" s="238"/>
      <c r="D1663" s="232" t="s">
        <v>172</v>
      </c>
      <c r="E1663" s="239" t="s">
        <v>1</v>
      </c>
      <c r="F1663" s="240" t="s">
        <v>178</v>
      </c>
      <c r="G1663" s="238"/>
      <c r="H1663" s="239" t="s">
        <v>1</v>
      </c>
      <c r="I1663" s="241"/>
      <c r="J1663" s="238"/>
      <c r="K1663" s="238"/>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172</v>
      </c>
      <c r="AU1663" s="246" t="s">
        <v>83</v>
      </c>
      <c r="AV1663" s="13" t="s">
        <v>81</v>
      </c>
      <c r="AW1663" s="13" t="s">
        <v>30</v>
      </c>
      <c r="AX1663" s="13" t="s">
        <v>73</v>
      </c>
      <c r="AY1663" s="246" t="s">
        <v>160</v>
      </c>
    </row>
    <row r="1664" s="14" customFormat="1">
      <c r="A1664" s="14"/>
      <c r="B1664" s="247"/>
      <c r="C1664" s="248"/>
      <c r="D1664" s="232" t="s">
        <v>172</v>
      </c>
      <c r="E1664" s="249" t="s">
        <v>1</v>
      </c>
      <c r="F1664" s="250" t="s">
        <v>1717</v>
      </c>
      <c r="G1664" s="248"/>
      <c r="H1664" s="251">
        <v>8</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172</v>
      </c>
      <c r="AU1664" s="257" t="s">
        <v>83</v>
      </c>
      <c r="AV1664" s="14" t="s">
        <v>83</v>
      </c>
      <c r="AW1664" s="14" t="s">
        <v>30</v>
      </c>
      <c r="AX1664" s="14" t="s">
        <v>73</v>
      </c>
      <c r="AY1664" s="257" t="s">
        <v>160</v>
      </c>
    </row>
    <row r="1665" s="14" customFormat="1">
      <c r="A1665" s="14"/>
      <c r="B1665" s="247"/>
      <c r="C1665" s="248"/>
      <c r="D1665" s="232" t="s">
        <v>172</v>
      </c>
      <c r="E1665" s="249" t="s">
        <v>1</v>
      </c>
      <c r="F1665" s="250" t="s">
        <v>1718</v>
      </c>
      <c r="G1665" s="248"/>
      <c r="H1665" s="251">
        <v>8</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172</v>
      </c>
      <c r="AU1665" s="257" t="s">
        <v>83</v>
      </c>
      <c r="AV1665" s="14" t="s">
        <v>83</v>
      </c>
      <c r="AW1665" s="14" t="s">
        <v>30</v>
      </c>
      <c r="AX1665" s="14" t="s">
        <v>73</v>
      </c>
      <c r="AY1665" s="257" t="s">
        <v>160</v>
      </c>
    </row>
    <row r="1666" s="14" customFormat="1">
      <c r="A1666" s="14"/>
      <c r="B1666" s="247"/>
      <c r="C1666" s="248"/>
      <c r="D1666" s="232" t="s">
        <v>172</v>
      </c>
      <c r="E1666" s="249" t="s">
        <v>1</v>
      </c>
      <c r="F1666" s="250" t="s">
        <v>1719</v>
      </c>
      <c r="G1666" s="248"/>
      <c r="H1666" s="251">
        <v>4</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172</v>
      </c>
      <c r="AU1666" s="257" t="s">
        <v>83</v>
      </c>
      <c r="AV1666" s="14" t="s">
        <v>83</v>
      </c>
      <c r="AW1666" s="14" t="s">
        <v>30</v>
      </c>
      <c r="AX1666" s="14" t="s">
        <v>73</v>
      </c>
      <c r="AY1666" s="257" t="s">
        <v>160</v>
      </c>
    </row>
    <row r="1667" s="14" customFormat="1">
      <c r="A1667" s="14"/>
      <c r="B1667" s="247"/>
      <c r="C1667" s="248"/>
      <c r="D1667" s="232" t="s">
        <v>172</v>
      </c>
      <c r="E1667" s="249" t="s">
        <v>1</v>
      </c>
      <c r="F1667" s="250" t="s">
        <v>1720</v>
      </c>
      <c r="G1667" s="248"/>
      <c r="H1667" s="251">
        <v>4</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172</v>
      </c>
      <c r="AU1667" s="257" t="s">
        <v>83</v>
      </c>
      <c r="AV1667" s="14" t="s">
        <v>83</v>
      </c>
      <c r="AW1667" s="14" t="s">
        <v>30</v>
      </c>
      <c r="AX1667" s="14" t="s">
        <v>73</v>
      </c>
      <c r="AY1667" s="257" t="s">
        <v>160</v>
      </c>
    </row>
    <row r="1668" s="14" customFormat="1">
      <c r="A1668" s="14"/>
      <c r="B1668" s="247"/>
      <c r="C1668" s="248"/>
      <c r="D1668" s="232" t="s">
        <v>172</v>
      </c>
      <c r="E1668" s="249" t="s">
        <v>1</v>
      </c>
      <c r="F1668" s="250" t="s">
        <v>1721</v>
      </c>
      <c r="G1668" s="248"/>
      <c r="H1668" s="251">
        <v>4</v>
      </c>
      <c r="I1668" s="252"/>
      <c r="J1668" s="248"/>
      <c r="K1668" s="248"/>
      <c r="L1668" s="253"/>
      <c r="M1668" s="254"/>
      <c r="N1668" s="255"/>
      <c r="O1668" s="255"/>
      <c r="P1668" s="255"/>
      <c r="Q1668" s="255"/>
      <c r="R1668" s="255"/>
      <c r="S1668" s="255"/>
      <c r="T1668" s="256"/>
      <c r="U1668" s="14"/>
      <c r="V1668" s="14"/>
      <c r="W1668" s="14"/>
      <c r="X1668" s="14"/>
      <c r="Y1668" s="14"/>
      <c r="Z1668" s="14"/>
      <c r="AA1668" s="14"/>
      <c r="AB1668" s="14"/>
      <c r="AC1668" s="14"/>
      <c r="AD1668" s="14"/>
      <c r="AE1668" s="14"/>
      <c r="AT1668" s="257" t="s">
        <v>172</v>
      </c>
      <c r="AU1668" s="257" t="s">
        <v>83</v>
      </c>
      <c r="AV1668" s="14" t="s">
        <v>83</v>
      </c>
      <c r="AW1668" s="14" t="s">
        <v>30</v>
      </c>
      <c r="AX1668" s="14" t="s">
        <v>73</v>
      </c>
      <c r="AY1668" s="257" t="s">
        <v>160</v>
      </c>
    </row>
    <row r="1669" s="14" customFormat="1">
      <c r="A1669" s="14"/>
      <c r="B1669" s="247"/>
      <c r="C1669" s="248"/>
      <c r="D1669" s="232" t="s">
        <v>172</v>
      </c>
      <c r="E1669" s="249" t="s">
        <v>1</v>
      </c>
      <c r="F1669" s="250" t="s">
        <v>1722</v>
      </c>
      <c r="G1669" s="248"/>
      <c r="H1669" s="251">
        <v>4</v>
      </c>
      <c r="I1669" s="252"/>
      <c r="J1669" s="248"/>
      <c r="K1669" s="248"/>
      <c r="L1669" s="253"/>
      <c r="M1669" s="254"/>
      <c r="N1669" s="255"/>
      <c r="O1669" s="255"/>
      <c r="P1669" s="255"/>
      <c r="Q1669" s="255"/>
      <c r="R1669" s="255"/>
      <c r="S1669" s="255"/>
      <c r="T1669" s="256"/>
      <c r="U1669" s="14"/>
      <c r="V1669" s="14"/>
      <c r="W1669" s="14"/>
      <c r="X1669" s="14"/>
      <c r="Y1669" s="14"/>
      <c r="Z1669" s="14"/>
      <c r="AA1669" s="14"/>
      <c r="AB1669" s="14"/>
      <c r="AC1669" s="14"/>
      <c r="AD1669" s="14"/>
      <c r="AE1669" s="14"/>
      <c r="AT1669" s="257" t="s">
        <v>172</v>
      </c>
      <c r="AU1669" s="257" t="s">
        <v>83</v>
      </c>
      <c r="AV1669" s="14" t="s">
        <v>83</v>
      </c>
      <c r="AW1669" s="14" t="s">
        <v>30</v>
      </c>
      <c r="AX1669" s="14" t="s">
        <v>73</v>
      </c>
      <c r="AY1669" s="257" t="s">
        <v>160</v>
      </c>
    </row>
    <row r="1670" s="16" customFormat="1">
      <c r="A1670" s="16"/>
      <c r="B1670" s="269"/>
      <c r="C1670" s="270"/>
      <c r="D1670" s="232" t="s">
        <v>172</v>
      </c>
      <c r="E1670" s="271" t="s">
        <v>1</v>
      </c>
      <c r="F1670" s="272" t="s">
        <v>182</v>
      </c>
      <c r="G1670" s="270"/>
      <c r="H1670" s="273">
        <v>74</v>
      </c>
      <c r="I1670" s="274"/>
      <c r="J1670" s="270"/>
      <c r="K1670" s="270"/>
      <c r="L1670" s="275"/>
      <c r="M1670" s="276"/>
      <c r="N1670" s="277"/>
      <c r="O1670" s="277"/>
      <c r="P1670" s="277"/>
      <c r="Q1670" s="277"/>
      <c r="R1670" s="277"/>
      <c r="S1670" s="277"/>
      <c r="T1670" s="278"/>
      <c r="U1670" s="16"/>
      <c r="V1670" s="16"/>
      <c r="W1670" s="16"/>
      <c r="X1670" s="16"/>
      <c r="Y1670" s="16"/>
      <c r="Z1670" s="16"/>
      <c r="AA1670" s="16"/>
      <c r="AB1670" s="16"/>
      <c r="AC1670" s="16"/>
      <c r="AD1670" s="16"/>
      <c r="AE1670" s="16"/>
      <c r="AT1670" s="279" t="s">
        <v>172</v>
      </c>
      <c r="AU1670" s="279" t="s">
        <v>83</v>
      </c>
      <c r="AV1670" s="16" t="s">
        <v>168</v>
      </c>
      <c r="AW1670" s="16" t="s">
        <v>30</v>
      </c>
      <c r="AX1670" s="16" t="s">
        <v>81</v>
      </c>
      <c r="AY1670" s="279" t="s">
        <v>160</v>
      </c>
    </row>
    <row r="1671" s="2" customFormat="1" ht="16.5" customHeight="1">
      <c r="A1671" s="39"/>
      <c r="B1671" s="40"/>
      <c r="C1671" s="219" t="s">
        <v>1723</v>
      </c>
      <c r="D1671" s="219" t="s">
        <v>163</v>
      </c>
      <c r="E1671" s="220" t="s">
        <v>1724</v>
      </c>
      <c r="F1671" s="221" t="s">
        <v>1725</v>
      </c>
      <c r="G1671" s="222" t="s">
        <v>185</v>
      </c>
      <c r="H1671" s="223">
        <v>3</v>
      </c>
      <c r="I1671" s="224"/>
      <c r="J1671" s="225">
        <f>ROUND(I1671*H1671,2)</f>
        <v>0</v>
      </c>
      <c r="K1671" s="221" t="s">
        <v>167</v>
      </c>
      <c r="L1671" s="45"/>
      <c r="M1671" s="226" t="s">
        <v>1</v>
      </c>
      <c r="N1671" s="227" t="s">
        <v>38</v>
      </c>
      <c r="O1671" s="92"/>
      <c r="P1671" s="228">
        <f>O1671*H1671</f>
        <v>0</v>
      </c>
      <c r="Q1671" s="228">
        <v>0.00020000000000000001</v>
      </c>
      <c r="R1671" s="228">
        <f>Q1671*H1671</f>
        <v>0.00060000000000000006</v>
      </c>
      <c r="S1671" s="228">
        <v>0</v>
      </c>
      <c r="T1671" s="229">
        <f>S1671*H1671</f>
        <v>0</v>
      </c>
      <c r="U1671" s="39"/>
      <c r="V1671" s="39"/>
      <c r="W1671" s="39"/>
      <c r="X1671" s="39"/>
      <c r="Y1671" s="39"/>
      <c r="Z1671" s="39"/>
      <c r="AA1671" s="39"/>
      <c r="AB1671" s="39"/>
      <c r="AC1671" s="39"/>
      <c r="AD1671" s="39"/>
      <c r="AE1671" s="39"/>
      <c r="AR1671" s="230" t="s">
        <v>251</v>
      </c>
      <c r="AT1671" s="230" t="s">
        <v>163</v>
      </c>
      <c r="AU1671" s="230" t="s">
        <v>83</v>
      </c>
      <c r="AY1671" s="18" t="s">
        <v>160</v>
      </c>
      <c r="BE1671" s="231">
        <f>IF(N1671="základní",J1671,0)</f>
        <v>0</v>
      </c>
      <c r="BF1671" s="231">
        <f>IF(N1671="snížená",J1671,0)</f>
        <v>0</v>
      </c>
      <c r="BG1671" s="231">
        <f>IF(N1671="zákl. přenesená",J1671,0)</f>
        <v>0</v>
      </c>
      <c r="BH1671" s="231">
        <f>IF(N1671="sníž. přenesená",J1671,0)</f>
        <v>0</v>
      </c>
      <c r="BI1671" s="231">
        <f>IF(N1671="nulová",J1671,0)</f>
        <v>0</v>
      </c>
      <c r="BJ1671" s="18" t="s">
        <v>81</v>
      </c>
      <c r="BK1671" s="231">
        <f>ROUND(I1671*H1671,2)</f>
        <v>0</v>
      </c>
      <c r="BL1671" s="18" t="s">
        <v>251</v>
      </c>
      <c r="BM1671" s="230" t="s">
        <v>1726</v>
      </c>
    </row>
    <row r="1672" s="2" customFormat="1">
      <c r="A1672" s="39"/>
      <c r="B1672" s="40"/>
      <c r="C1672" s="41"/>
      <c r="D1672" s="232" t="s">
        <v>170</v>
      </c>
      <c r="E1672" s="41"/>
      <c r="F1672" s="233" t="s">
        <v>1727</v>
      </c>
      <c r="G1672" s="41"/>
      <c r="H1672" s="41"/>
      <c r="I1672" s="234"/>
      <c r="J1672" s="41"/>
      <c r="K1672" s="41"/>
      <c r="L1672" s="45"/>
      <c r="M1672" s="235"/>
      <c r="N1672" s="236"/>
      <c r="O1672" s="92"/>
      <c r="P1672" s="92"/>
      <c r="Q1672" s="92"/>
      <c r="R1672" s="92"/>
      <c r="S1672" s="92"/>
      <c r="T1672" s="93"/>
      <c r="U1672" s="39"/>
      <c r="V1672" s="39"/>
      <c r="W1672" s="39"/>
      <c r="X1672" s="39"/>
      <c r="Y1672" s="39"/>
      <c r="Z1672" s="39"/>
      <c r="AA1672" s="39"/>
      <c r="AB1672" s="39"/>
      <c r="AC1672" s="39"/>
      <c r="AD1672" s="39"/>
      <c r="AE1672" s="39"/>
      <c r="AT1672" s="18" t="s">
        <v>170</v>
      </c>
      <c r="AU1672" s="18" t="s">
        <v>83</v>
      </c>
    </row>
    <row r="1673" s="14" customFormat="1">
      <c r="A1673" s="14"/>
      <c r="B1673" s="247"/>
      <c r="C1673" s="248"/>
      <c r="D1673" s="232" t="s">
        <v>172</v>
      </c>
      <c r="E1673" s="249" t="s">
        <v>1</v>
      </c>
      <c r="F1673" s="250" t="s">
        <v>1728</v>
      </c>
      <c r="G1673" s="248"/>
      <c r="H1673" s="251">
        <v>1</v>
      </c>
      <c r="I1673" s="252"/>
      <c r="J1673" s="248"/>
      <c r="K1673" s="248"/>
      <c r="L1673" s="253"/>
      <c r="M1673" s="254"/>
      <c r="N1673" s="255"/>
      <c r="O1673" s="255"/>
      <c r="P1673" s="255"/>
      <c r="Q1673" s="255"/>
      <c r="R1673" s="255"/>
      <c r="S1673" s="255"/>
      <c r="T1673" s="256"/>
      <c r="U1673" s="14"/>
      <c r="V1673" s="14"/>
      <c r="W1673" s="14"/>
      <c r="X1673" s="14"/>
      <c r="Y1673" s="14"/>
      <c r="Z1673" s="14"/>
      <c r="AA1673" s="14"/>
      <c r="AB1673" s="14"/>
      <c r="AC1673" s="14"/>
      <c r="AD1673" s="14"/>
      <c r="AE1673" s="14"/>
      <c r="AT1673" s="257" t="s">
        <v>172</v>
      </c>
      <c r="AU1673" s="257" t="s">
        <v>83</v>
      </c>
      <c r="AV1673" s="14" t="s">
        <v>83</v>
      </c>
      <c r="AW1673" s="14" t="s">
        <v>30</v>
      </c>
      <c r="AX1673" s="14" t="s">
        <v>73</v>
      </c>
      <c r="AY1673" s="257" t="s">
        <v>160</v>
      </c>
    </row>
    <row r="1674" s="14" customFormat="1">
      <c r="A1674" s="14"/>
      <c r="B1674" s="247"/>
      <c r="C1674" s="248"/>
      <c r="D1674" s="232" t="s">
        <v>172</v>
      </c>
      <c r="E1674" s="249" t="s">
        <v>1</v>
      </c>
      <c r="F1674" s="250" t="s">
        <v>1729</v>
      </c>
      <c r="G1674" s="248"/>
      <c r="H1674" s="251">
        <v>1</v>
      </c>
      <c r="I1674" s="252"/>
      <c r="J1674" s="248"/>
      <c r="K1674" s="248"/>
      <c r="L1674" s="253"/>
      <c r="M1674" s="254"/>
      <c r="N1674" s="255"/>
      <c r="O1674" s="255"/>
      <c r="P1674" s="255"/>
      <c r="Q1674" s="255"/>
      <c r="R1674" s="255"/>
      <c r="S1674" s="255"/>
      <c r="T1674" s="256"/>
      <c r="U1674" s="14"/>
      <c r="V1674" s="14"/>
      <c r="W1674" s="14"/>
      <c r="X1674" s="14"/>
      <c r="Y1674" s="14"/>
      <c r="Z1674" s="14"/>
      <c r="AA1674" s="14"/>
      <c r="AB1674" s="14"/>
      <c r="AC1674" s="14"/>
      <c r="AD1674" s="14"/>
      <c r="AE1674" s="14"/>
      <c r="AT1674" s="257" t="s">
        <v>172</v>
      </c>
      <c r="AU1674" s="257" t="s">
        <v>83</v>
      </c>
      <c r="AV1674" s="14" t="s">
        <v>83</v>
      </c>
      <c r="AW1674" s="14" t="s">
        <v>30</v>
      </c>
      <c r="AX1674" s="14" t="s">
        <v>73</v>
      </c>
      <c r="AY1674" s="257" t="s">
        <v>160</v>
      </c>
    </row>
    <row r="1675" s="14" customFormat="1">
      <c r="A1675" s="14"/>
      <c r="B1675" s="247"/>
      <c r="C1675" s="248"/>
      <c r="D1675" s="232" t="s">
        <v>172</v>
      </c>
      <c r="E1675" s="249" t="s">
        <v>1</v>
      </c>
      <c r="F1675" s="250" t="s">
        <v>1730</v>
      </c>
      <c r="G1675" s="248"/>
      <c r="H1675" s="251">
        <v>1</v>
      </c>
      <c r="I1675" s="252"/>
      <c r="J1675" s="248"/>
      <c r="K1675" s="248"/>
      <c r="L1675" s="253"/>
      <c r="M1675" s="254"/>
      <c r="N1675" s="255"/>
      <c r="O1675" s="255"/>
      <c r="P1675" s="255"/>
      <c r="Q1675" s="255"/>
      <c r="R1675" s="255"/>
      <c r="S1675" s="255"/>
      <c r="T1675" s="256"/>
      <c r="U1675" s="14"/>
      <c r="V1675" s="14"/>
      <c r="W1675" s="14"/>
      <c r="X1675" s="14"/>
      <c r="Y1675" s="14"/>
      <c r="Z1675" s="14"/>
      <c r="AA1675" s="14"/>
      <c r="AB1675" s="14"/>
      <c r="AC1675" s="14"/>
      <c r="AD1675" s="14"/>
      <c r="AE1675" s="14"/>
      <c r="AT1675" s="257" t="s">
        <v>172</v>
      </c>
      <c r="AU1675" s="257" t="s">
        <v>83</v>
      </c>
      <c r="AV1675" s="14" t="s">
        <v>83</v>
      </c>
      <c r="AW1675" s="14" t="s">
        <v>30</v>
      </c>
      <c r="AX1675" s="14" t="s">
        <v>73</v>
      </c>
      <c r="AY1675" s="257" t="s">
        <v>160</v>
      </c>
    </row>
    <row r="1676" s="16" customFormat="1">
      <c r="A1676" s="16"/>
      <c r="B1676" s="269"/>
      <c r="C1676" s="270"/>
      <c r="D1676" s="232" t="s">
        <v>172</v>
      </c>
      <c r="E1676" s="271" t="s">
        <v>1</v>
      </c>
      <c r="F1676" s="272" t="s">
        <v>182</v>
      </c>
      <c r="G1676" s="270"/>
      <c r="H1676" s="273">
        <v>3</v>
      </c>
      <c r="I1676" s="274"/>
      <c r="J1676" s="270"/>
      <c r="K1676" s="270"/>
      <c r="L1676" s="275"/>
      <c r="M1676" s="276"/>
      <c r="N1676" s="277"/>
      <c r="O1676" s="277"/>
      <c r="P1676" s="277"/>
      <c r="Q1676" s="277"/>
      <c r="R1676" s="277"/>
      <c r="S1676" s="277"/>
      <c r="T1676" s="278"/>
      <c r="U1676" s="16"/>
      <c r="V1676" s="16"/>
      <c r="W1676" s="16"/>
      <c r="X1676" s="16"/>
      <c r="Y1676" s="16"/>
      <c r="Z1676" s="16"/>
      <c r="AA1676" s="16"/>
      <c r="AB1676" s="16"/>
      <c r="AC1676" s="16"/>
      <c r="AD1676" s="16"/>
      <c r="AE1676" s="16"/>
      <c r="AT1676" s="279" t="s">
        <v>172</v>
      </c>
      <c r="AU1676" s="279" t="s">
        <v>83</v>
      </c>
      <c r="AV1676" s="16" t="s">
        <v>168</v>
      </c>
      <c r="AW1676" s="16" t="s">
        <v>30</v>
      </c>
      <c r="AX1676" s="16" t="s">
        <v>81</v>
      </c>
      <c r="AY1676" s="279" t="s">
        <v>160</v>
      </c>
    </row>
    <row r="1677" s="2" customFormat="1" ht="24.15" customHeight="1">
      <c r="A1677" s="39"/>
      <c r="B1677" s="40"/>
      <c r="C1677" s="219" t="s">
        <v>1731</v>
      </c>
      <c r="D1677" s="219" t="s">
        <v>163</v>
      </c>
      <c r="E1677" s="220" t="s">
        <v>1732</v>
      </c>
      <c r="F1677" s="221" t="s">
        <v>1733</v>
      </c>
      <c r="G1677" s="222" t="s">
        <v>227</v>
      </c>
      <c r="H1677" s="223">
        <v>2.2450000000000001</v>
      </c>
      <c r="I1677" s="224"/>
      <c r="J1677" s="225">
        <f>ROUND(I1677*H1677,2)</f>
        <v>0</v>
      </c>
      <c r="K1677" s="221" t="s">
        <v>167</v>
      </c>
      <c r="L1677" s="45"/>
      <c r="M1677" s="226" t="s">
        <v>1</v>
      </c>
      <c r="N1677" s="227" t="s">
        <v>38</v>
      </c>
      <c r="O1677" s="92"/>
      <c r="P1677" s="228">
        <f>O1677*H1677</f>
        <v>0</v>
      </c>
      <c r="Q1677" s="228">
        <v>0</v>
      </c>
      <c r="R1677" s="228">
        <f>Q1677*H1677</f>
        <v>0</v>
      </c>
      <c r="S1677" s="228">
        <v>0</v>
      </c>
      <c r="T1677" s="229">
        <f>S1677*H1677</f>
        <v>0</v>
      </c>
      <c r="U1677" s="39"/>
      <c r="V1677" s="39"/>
      <c r="W1677" s="39"/>
      <c r="X1677" s="39"/>
      <c r="Y1677" s="39"/>
      <c r="Z1677" s="39"/>
      <c r="AA1677" s="39"/>
      <c r="AB1677" s="39"/>
      <c r="AC1677" s="39"/>
      <c r="AD1677" s="39"/>
      <c r="AE1677" s="39"/>
      <c r="AR1677" s="230" t="s">
        <v>251</v>
      </c>
      <c r="AT1677" s="230" t="s">
        <v>163</v>
      </c>
      <c r="AU1677" s="230" t="s">
        <v>83</v>
      </c>
      <c r="AY1677" s="18" t="s">
        <v>160</v>
      </c>
      <c r="BE1677" s="231">
        <f>IF(N1677="základní",J1677,0)</f>
        <v>0</v>
      </c>
      <c r="BF1677" s="231">
        <f>IF(N1677="snížená",J1677,0)</f>
        <v>0</v>
      </c>
      <c r="BG1677" s="231">
        <f>IF(N1677="zákl. přenesená",J1677,0)</f>
        <v>0</v>
      </c>
      <c r="BH1677" s="231">
        <f>IF(N1677="sníž. přenesená",J1677,0)</f>
        <v>0</v>
      </c>
      <c r="BI1677" s="231">
        <f>IF(N1677="nulová",J1677,0)</f>
        <v>0</v>
      </c>
      <c r="BJ1677" s="18" t="s">
        <v>81</v>
      </c>
      <c r="BK1677" s="231">
        <f>ROUND(I1677*H1677,2)</f>
        <v>0</v>
      </c>
      <c r="BL1677" s="18" t="s">
        <v>251</v>
      </c>
      <c r="BM1677" s="230" t="s">
        <v>1734</v>
      </c>
    </row>
    <row r="1678" s="2" customFormat="1">
      <c r="A1678" s="39"/>
      <c r="B1678" s="40"/>
      <c r="C1678" s="41"/>
      <c r="D1678" s="232" t="s">
        <v>170</v>
      </c>
      <c r="E1678" s="41"/>
      <c r="F1678" s="233" t="s">
        <v>1735</v>
      </c>
      <c r="G1678" s="41"/>
      <c r="H1678" s="41"/>
      <c r="I1678" s="234"/>
      <c r="J1678" s="41"/>
      <c r="K1678" s="41"/>
      <c r="L1678" s="45"/>
      <c r="M1678" s="235"/>
      <c r="N1678" s="236"/>
      <c r="O1678" s="92"/>
      <c r="P1678" s="92"/>
      <c r="Q1678" s="92"/>
      <c r="R1678" s="92"/>
      <c r="S1678" s="92"/>
      <c r="T1678" s="93"/>
      <c r="U1678" s="39"/>
      <c r="V1678" s="39"/>
      <c r="W1678" s="39"/>
      <c r="X1678" s="39"/>
      <c r="Y1678" s="39"/>
      <c r="Z1678" s="39"/>
      <c r="AA1678" s="39"/>
      <c r="AB1678" s="39"/>
      <c r="AC1678" s="39"/>
      <c r="AD1678" s="39"/>
      <c r="AE1678" s="39"/>
      <c r="AT1678" s="18" t="s">
        <v>170</v>
      </c>
      <c r="AU1678" s="18" t="s">
        <v>83</v>
      </c>
    </row>
    <row r="1679" s="12" customFormat="1" ht="22.8" customHeight="1">
      <c r="A1679" s="12"/>
      <c r="B1679" s="203"/>
      <c r="C1679" s="204"/>
      <c r="D1679" s="205" t="s">
        <v>72</v>
      </c>
      <c r="E1679" s="217" t="s">
        <v>1736</v>
      </c>
      <c r="F1679" s="217" t="s">
        <v>1737</v>
      </c>
      <c r="G1679" s="204"/>
      <c r="H1679" s="204"/>
      <c r="I1679" s="207"/>
      <c r="J1679" s="218">
        <f>BK1679</f>
        <v>0</v>
      </c>
      <c r="K1679" s="204"/>
      <c r="L1679" s="209"/>
      <c r="M1679" s="210"/>
      <c r="N1679" s="211"/>
      <c r="O1679" s="211"/>
      <c r="P1679" s="212">
        <f>SUM(P1680:P1856)</f>
        <v>0</v>
      </c>
      <c r="Q1679" s="211"/>
      <c r="R1679" s="212">
        <f>SUM(R1680:R1856)</f>
        <v>7.9341637583900013</v>
      </c>
      <c r="S1679" s="211"/>
      <c r="T1679" s="213">
        <f>SUM(T1680:T1856)</f>
        <v>0.46956000000000003</v>
      </c>
      <c r="U1679" s="12"/>
      <c r="V1679" s="12"/>
      <c r="W1679" s="12"/>
      <c r="X1679" s="12"/>
      <c r="Y1679" s="12"/>
      <c r="Z1679" s="12"/>
      <c r="AA1679" s="12"/>
      <c r="AB1679" s="12"/>
      <c r="AC1679" s="12"/>
      <c r="AD1679" s="12"/>
      <c r="AE1679" s="12"/>
      <c r="AR1679" s="214" t="s">
        <v>83</v>
      </c>
      <c r="AT1679" s="215" t="s">
        <v>72</v>
      </c>
      <c r="AU1679" s="215" t="s">
        <v>81</v>
      </c>
      <c r="AY1679" s="214" t="s">
        <v>160</v>
      </c>
      <c r="BK1679" s="216">
        <f>SUM(BK1680:BK1856)</f>
        <v>0</v>
      </c>
    </row>
    <row r="1680" s="2" customFormat="1" ht="24.15" customHeight="1">
      <c r="A1680" s="39"/>
      <c r="B1680" s="40"/>
      <c r="C1680" s="219" t="s">
        <v>1738</v>
      </c>
      <c r="D1680" s="219" t="s">
        <v>163</v>
      </c>
      <c r="E1680" s="220" t="s">
        <v>1739</v>
      </c>
      <c r="F1680" s="221" t="s">
        <v>1740</v>
      </c>
      <c r="G1680" s="222" t="s">
        <v>166</v>
      </c>
      <c r="H1680" s="223">
        <v>156.52000000000001</v>
      </c>
      <c r="I1680" s="224"/>
      <c r="J1680" s="225">
        <f>ROUND(I1680*H1680,2)</f>
        <v>0</v>
      </c>
      <c r="K1680" s="221" t="s">
        <v>167</v>
      </c>
      <c r="L1680" s="45"/>
      <c r="M1680" s="226" t="s">
        <v>1</v>
      </c>
      <c r="N1680" s="227" t="s">
        <v>38</v>
      </c>
      <c r="O1680" s="92"/>
      <c r="P1680" s="228">
        <f>O1680*H1680</f>
        <v>0</v>
      </c>
      <c r="Q1680" s="228">
        <v>0</v>
      </c>
      <c r="R1680" s="228">
        <f>Q1680*H1680</f>
        <v>0</v>
      </c>
      <c r="S1680" s="228">
        <v>0.0030000000000000001</v>
      </c>
      <c r="T1680" s="229">
        <f>S1680*H1680</f>
        <v>0.46956000000000003</v>
      </c>
      <c r="U1680" s="39"/>
      <c r="V1680" s="39"/>
      <c r="W1680" s="39"/>
      <c r="X1680" s="39"/>
      <c r="Y1680" s="39"/>
      <c r="Z1680" s="39"/>
      <c r="AA1680" s="39"/>
      <c r="AB1680" s="39"/>
      <c r="AC1680" s="39"/>
      <c r="AD1680" s="39"/>
      <c r="AE1680" s="39"/>
      <c r="AR1680" s="230" t="s">
        <v>251</v>
      </c>
      <c r="AT1680" s="230" t="s">
        <v>163</v>
      </c>
      <c r="AU1680" s="230" t="s">
        <v>83</v>
      </c>
      <c r="AY1680" s="18" t="s">
        <v>160</v>
      </c>
      <c r="BE1680" s="231">
        <f>IF(N1680="základní",J1680,0)</f>
        <v>0</v>
      </c>
      <c r="BF1680" s="231">
        <f>IF(N1680="snížená",J1680,0)</f>
        <v>0</v>
      </c>
      <c r="BG1680" s="231">
        <f>IF(N1680="zákl. přenesená",J1680,0)</f>
        <v>0</v>
      </c>
      <c r="BH1680" s="231">
        <f>IF(N1680="sníž. přenesená",J1680,0)</f>
        <v>0</v>
      </c>
      <c r="BI1680" s="231">
        <f>IF(N1680="nulová",J1680,0)</f>
        <v>0</v>
      </c>
      <c r="BJ1680" s="18" t="s">
        <v>81</v>
      </c>
      <c r="BK1680" s="231">
        <f>ROUND(I1680*H1680,2)</f>
        <v>0</v>
      </c>
      <c r="BL1680" s="18" t="s">
        <v>251</v>
      </c>
      <c r="BM1680" s="230" t="s">
        <v>1741</v>
      </c>
    </row>
    <row r="1681" s="2" customFormat="1">
      <c r="A1681" s="39"/>
      <c r="B1681" s="40"/>
      <c r="C1681" s="41"/>
      <c r="D1681" s="232" t="s">
        <v>170</v>
      </c>
      <c r="E1681" s="41"/>
      <c r="F1681" s="233" t="s">
        <v>1742</v>
      </c>
      <c r="G1681" s="41"/>
      <c r="H1681" s="41"/>
      <c r="I1681" s="234"/>
      <c r="J1681" s="41"/>
      <c r="K1681" s="41"/>
      <c r="L1681" s="45"/>
      <c r="M1681" s="235"/>
      <c r="N1681" s="236"/>
      <c r="O1681" s="92"/>
      <c r="P1681" s="92"/>
      <c r="Q1681" s="92"/>
      <c r="R1681" s="92"/>
      <c r="S1681" s="92"/>
      <c r="T1681" s="93"/>
      <c r="U1681" s="39"/>
      <c r="V1681" s="39"/>
      <c r="W1681" s="39"/>
      <c r="X1681" s="39"/>
      <c r="Y1681" s="39"/>
      <c r="Z1681" s="39"/>
      <c r="AA1681" s="39"/>
      <c r="AB1681" s="39"/>
      <c r="AC1681" s="39"/>
      <c r="AD1681" s="39"/>
      <c r="AE1681" s="39"/>
      <c r="AT1681" s="18" t="s">
        <v>170</v>
      </c>
      <c r="AU1681" s="18" t="s">
        <v>83</v>
      </c>
    </row>
    <row r="1682" s="13" customFormat="1">
      <c r="A1682" s="13"/>
      <c r="B1682" s="237"/>
      <c r="C1682" s="238"/>
      <c r="D1682" s="232" t="s">
        <v>172</v>
      </c>
      <c r="E1682" s="239" t="s">
        <v>1</v>
      </c>
      <c r="F1682" s="240" t="s">
        <v>173</v>
      </c>
      <c r="G1682" s="238"/>
      <c r="H1682" s="239" t="s">
        <v>1</v>
      </c>
      <c r="I1682" s="241"/>
      <c r="J1682" s="238"/>
      <c r="K1682" s="238"/>
      <c r="L1682" s="242"/>
      <c r="M1682" s="243"/>
      <c r="N1682" s="244"/>
      <c r="O1682" s="244"/>
      <c r="P1682" s="244"/>
      <c r="Q1682" s="244"/>
      <c r="R1682" s="244"/>
      <c r="S1682" s="244"/>
      <c r="T1682" s="245"/>
      <c r="U1682" s="13"/>
      <c r="V1682" s="13"/>
      <c r="W1682" s="13"/>
      <c r="X1682" s="13"/>
      <c r="Y1682" s="13"/>
      <c r="Z1682" s="13"/>
      <c r="AA1682" s="13"/>
      <c r="AB1682" s="13"/>
      <c r="AC1682" s="13"/>
      <c r="AD1682" s="13"/>
      <c r="AE1682" s="13"/>
      <c r="AT1682" s="246" t="s">
        <v>172</v>
      </c>
      <c r="AU1682" s="246" t="s">
        <v>83</v>
      </c>
      <c r="AV1682" s="13" t="s">
        <v>81</v>
      </c>
      <c r="AW1682" s="13" t="s">
        <v>30</v>
      </c>
      <c r="AX1682" s="13" t="s">
        <v>73</v>
      </c>
      <c r="AY1682" s="246" t="s">
        <v>160</v>
      </c>
    </row>
    <row r="1683" s="13" customFormat="1">
      <c r="A1683" s="13"/>
      <c r="B1683" s="237"/>
      <c r="C1683" s="238"/>
      <c r="D1683" s="232" t="s">
        <v>172</v>
      </c>
      <c r="E1683" s="239" t="s">
        <v>1</v>
      </c>
      <c r="F1683" s="240" t="s">
        <v>431</v>
      </c>
      <c r="G1683" s="238"/>
      <c r="H1683" s="239" t="s">
        <v>1</v>
      </c>
      <c r="I1683" s="241"/>
      <c r="J1683" s="238"/>
      <c r="K1683" s="238"/>
      <c r="L1683" s="242"/>
      <c r="M1683" s="243"/>
      <c r="N1683" s="244"/>
      <c r="O1683" s="244"/>
      <c r="P1683" s="244"/>
      <c r="Q1683" s="244"/>
      <c r="R1683" s="244"/>
      <c r="S1683" s="244"/>
      <c r="T1683" s="245"/>
      <c r="U1683" s="13"/>
      <c r="V1683" s="13"/>
      <c r="W1683" s="13"/>
      <c r="X1683" s="13"/>
      <c r="Y1683" s="13"/>
      <c r="Z1683" s="13"/>
      <c r="AA1683" s="13"/>
      <c r="AB1683" s="13"/>
      <c r="AC1683" s="13"/>
      <c r="AD1683" s="13"/>
      <c r="AE1683" s="13"/>
      <c r="AT1683" s="246" t="s">
        <v>172</v>
      </c>
      <c r="AU1683" s="246" t="s">
        <v>83</v>
      </c>
      <c r="AV1683" s="13" t="s">
        <v>81</v>
      </c>
      <c r="AW1683" s="13" t="s">
        <v>30</v>
      </c>
      <c r="AX1683" s="13" t="s">
        <v>73</v>
      </c>
      <c r="AY1683" s="246" t="s">
        <v>160</v>
      </c>
    </row>
    <row r="1684" s="14" customFormat="1">
      <c r="A1684" s="14"/>
      <c r="B1684" s="247"/>
      <c r="C1684" s="248"/>
      <c r="D1684" s="232" t="s">
        <v>172</v>
      </c>
      <c r="E1684" s="249" t="s">
        <v>1</v>
      </c>
      <c r="F1684" s="250" t="s">
        <v>1222</v>
      </c>
      <c r="G1684" s="248"/>
      <c r="H1684" s="251">
        <v>28.739999999999998</v>
      </c>
      <c r="I1684" s="252"/>
      <c r="J1684" s="248"/>
      <c r="K1684" s="248"/>
      <c r="L1684" s="253"/>
      <c r="M1684" s="254"/>
      <c r="N1684" s="255"/>
      <c r="O1684" s="255"/>
      <c r="P1684" s="255"/>
      <c r="Q1684" s="255"/>
      <c r="R1684" s="255"/>
      <c r="S1684" s="255"/>
      <c r="T1684" s="256"/>
      <c r="U1684" s="14"/>
      <c r="V1684" s="14"/>
      <c r="W1684" s="14"/>
      <c r="X1684" s="14"/>
      <c r="Y1684" s="14"/>
      <c r="Z1684" s="14"/>
      <c r="AA1684" s="14"/>
      <c r="AB1684" s="14"/>
      <c r="AC1684" s="14"/>
      <c r="AD1684" s="14"/>
      <c r="AE1684" s="14"/>
      <c r="AT1684" s="257" t="s">
        <v>172</v>
      </c>
      <c r="AU1684" s="257" t="s">
        <v>83</v>
      </c>
      <c r="AV1684" s="14" t="s">
        <v>83</v>
      </c>
      <c r="AW1684" s="14" t="s">
        <v>30</v>
      </c>
      <c r="AX1684" s="14" t="s">
        <v>73</v>
      </c>
      <c r="AY1684" s="257" t="s">
        <v>160</v>
      </c>
    </row>
    <row r="1685" s="13" customFormat="1">
      <c r="A1685" s="13"/>
      <c r="B1685" s="237"/>
      <c r="C1685" s="238"/>
      <c r="D1685" s="232" t="s">
        <v>172</v>
      </c>
      <c r="E1685" s="239" t="s">
        <v>1</v>
      </c>
      <c r="F1685" s="240" t="s">
        <v>755</v>
      </c>
      <c r="G1685" s="238"/>
      <c r="H1685" s="239" t="s">
        <v>1</v>
      </c>
      <c r="I1685" s="241"/>
      <c r="J1685" s="238"/>
      <c r="K1685" s="238"/>
      <c r="L1685" s="242"/>
      <c r="M1685" s="243"/>
      <c r="N1685" s="244"/>
      <c r="O1685" s="244"/>
      <c r="P1685" s="244"/>
      <c r="Q1685" s="244"/>
      <c r="R1685" s="244"/>
      <c r="S1685" s="244"/>
      <c r="T1685" s="245"/>
      <c r="U1685" s="13"/>
      <c r="V1685" s="13"/>
      <c r="W1685" s="13"/>
      <c r="X1685" s="13"/>
      <c r="Y1685" s="13"/>
      <c r="Z1685" s="13"/>
      <c r="AA1685" s="13"/>
      <c r="AB1685" s="13"/>
      <c r="AC1685" s="13"/>
      <c r="AD1685" s="13"/>
      <c r="AE1685" s="13"/>
      <c r="AT1685" s="246" t="s">
        <v>172</v>
      </c>
      <c r="AU1685" s="246" t="s">
        <v>83</v>
      </c>
      <c r="AV1685" s="13" t="s">
        <v>81</v>
      </c>
      <c r="AW1685" s="13" t="s">
        <v>30</v>
      </c>
      <c r="AX1685" s="13" t="s">
        <v>73</v>
      </c>
      <c r="AY1685" s="246" t="s">
        <v>160</v>
      </c>
    </row>
    <row r="1686" s="14" customFormat="1">
      <c r="A1686" s="14"/>
      <c r="B1686" s="247"/>
      <c r="C1686" s="248"/>
      <c r="D1686" s="232" t="s">
        <v>172</v>
      </c>
      <c r="E1686" s="249" t="s">
        <v>1</v>
      </c>
      <c r="F1686" s="250" t="s">
        <v>1223</v>
      </c>
      <c r="G1686" s="248"/>
      <c r="H1686" s="251">
        <v>84.5</v>
      </c>
      <c r="I1686" s="252"/>
      <c r="J1686" s="248"/>
      <c r="K1686" s="248"/>
      <c r="L1686" s="253"/>
      <c r="M1686" s="254"/>
      <c r="N1686" s="255"/>
      <c r="O1686" s="255"/>
      <c r="P1686" s="255"/>
      <c r="Q1686" s="255"/>
      <c r="R1686" s="255"/>
      <c r="S1686" s="255"/>
      <c r="T1686" s="256"/>
      <c r="U1686" s="14"/>
      <c r="V1686" s="14"/>
      <c r="W1686" s="14"/>
      <c r="X1686" s="14"/>
      <c r="Y1686" s="14"/>
      <c r="Z1686" s="14"/>
      <c r="AA1686" s="14"/>
      <c r="AB1686" s="14"/>
      <c r="AC1686" s="14"/>
      <c r="AD1686" s="14"/>
      <c r="AE1686" s="14"/>
      <c r="AT1686" s="257" t="s">
        <v>172</v>
      </c>
      <c r="AU1686" s="257" t="s">
        <v>83</v>
      </c>
      <c r="AV1686" s="14" t="s">
        <v>83</v>
      </c>
      <c r="AW1686" s="14" t="s">
        <v>30</v>
      </c>
      <c r="AX1686" s="14" t="s">
        <v>73</v>
      </c>
      <c r="AY1686" s="257" t="s">
        <v>160</v>
      </c>
    </row>
    <row r="1687" s="13" customFormat="1">
      <c r="A1687" s="13"/>
      <c r="B1687" s="237"/>
      <c r="C1687" s="238"/>
      <c r="D1687" s="232" t="s">
        <v>172</v>
      </c>
      <c r="E1687" s="239" t="s">
        <v>1</v>
      </c>
      <c r="F1687" s="240" t="s">
        <v>560</v>
      </c>
      <c r="G1687" s="238"/>
      <c r="H1687" s="239" t="s">
        <v>1</v>
      </c>
      <c r="I1687" s="241"/>
      <c r="J1687" s="238"/>
      <c r="K1687" s="238"/>
      <c r="L1687" s="242"/>
      <c r="M1687" s="243"/>
      <c r="N1687" s="244"/>
      <c r="O1687" s="244"/>
      <c r="P1687" s="244"/>
      <c r="Q1687" s="244"/>
      <c r="R1687" s="244"/>
      <c r="S1687" s="244"/>
      <c r="T1687" s="245"/>
      <c r="U1687" s="13"/>
      <c r="V1687" s="13"/>
      <c r="W1687" s="13"/>
      <c r="X1687" s="13"/>
      <c r="Y1687" s="13"/>
      <c r="Z1687" s="13"/>
      <c r="AA1687" s="13"/>
      <c r="AB1687" s="13"/>
      <c r="AC1687" s="13"/>
      <c r="AD1687" s="13"/>
      <c r="AE1687" s="13"/>
      <c r="AT1687" s="246" t="s">
        <v>172</v>
      </c>
      <c r="AU1687" s="246" t="s">
        <v>83</v>
      </c>
      <c r="AV1687" s="13" t="s">
        <v>81</v>
      </c>
      <c r="AW1687" s="13" t="s">
        <v>30</v>
      </c>
      <c r="AX1687" s="13" t="s">
        <v>73</v>
      </c>
      <c r="AY1687" s="246" t="s">
        <v>160</v>
      </c>
    </row>
    <row r="1688" s="14" customFormat="1">
      <c r="A1688" s="14"/>
      <c r="B1688" s="247"/>
      <c r="C1688" s="248"/>
      <c r="D1688" s="232" t="s">
        <v>172</v>
      </c>
      <c r="E1688" s="249" t="s">
        <v>1</v>
      </c>
      <c r="F1688" s="250" t="s">
        <v>1224</v>
      </c>
      <c r="G1688" s="248"/>
      <c r="H1688" s="251">
        <v>43.280000000000001</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172</v>
      </c>
      <c r="AU1688" s="257" t="s">
        <v>83</v>
      </c>
      <c r="AV1688" s="14" t="s">
        <v>83</v>
      </c>
      <c r="AW1688" s="14" t="s">
        <v>30</v>
      </c>
      <c r="AX1688" s="14" t="s">
        <v>73</v>
      </c>
      <c r="AY1688" s="257" t="s">
        <v>160</v>
      </c>
    </row>
    <row r="1689" s="16" customFormat="1">
      <c r="A1689" s="16"/>
      <c r="B1689" s="269"/>
      <c r="C1689" s="270"/>
      <c r="D1689" s="232" t="s">
        <v>172</v>
      </c>
      <c r="E1689" s="271" t="s">
        <v>1</v>
      </c>
      <c r="F1689" s="272" t="s">
        <v>182</v>
      </c>
      <c r="G1689" s="270"/>
      <c r="H1689" s="273">
        <v>156.52000000000001</v>
      </c>
      <c r="I1689" s="274"/>
      <c r="J1689" s="270"/>
      <c r="K1689" s="270"/>
      <c r="L1689" s="275"/>
      <c r="M1689" s="276"/>
      <c r="N1689" s="277"/>
      <c r="O1689" s="277"/>
      <c r="P1689" s="277"/>
      <c r="Q1689" s="277"/>
      <c r="R1689" s="277"/>
      <c r="S1689" s="277"/>
      <c r="T1689" s="278"/>
      <c r="U1689" s="16"/>
      <c r="V1689" s="16"/>
      <c r="W1689" s="16"/>
      <c r="X1689" s="16"/>
      <c r="Y1689" s="16"/>
      <c r="Z1689" s="16"/>
      <c r="AA1689" s="16"/>
      <c r="AB1689" s="16"/>
      <c r="AC1689" s="16"/>
      <c r="AD1689" s="16"/>
      <c r="AE1689" s="16"/>
      <c r="AT1689" s="279" t="s">
        <v>172</v>
      </c>
      <c r="AU1689" s="279" t="s">
        <v>83</v>
      </c>
      <c r="AV1689" s="16" t="s">
        <v>168</v>
      </c>
      <c r="AW1689" s="16" t="s">
        <v>30</v>
      </c>
      <c r="AX1689" s="16" t="s">
        <v>81</v>
      </c>
      <c r="AY1689" s="279" t="s">
        <v>160</v>
      </c>
    </row>
    <row r="1690" s="2" customFormat="1" ht="24.15" customHeight="1">
      <c r="A1690" s="39"/>
      <c r="B1690" s="40"/>
      <c r="C1690" s="219" t="s">
        <v>1743</v>
      </c>
      <c r="D1690" s="219" t="s">
        <v>163</v>
      </c>
      <c r="E1690" s="220" t="s">
        <v>1744</v>
      </c>
      <c r="F1690" s="221" t="s">
        <v>1745</v>
      </c>
      <c r="G1690" s="222" t="s">
        <v>166</v>
      </c>
      <c r="H1690" s="223">
        <v>709.58000000000004</v>
      </c>
      <c r="I1690" s="224"/>
      <c r="J1690" s="225">
        <f>ROUND(I1690*H1690,2)</f>
        <v>0</v>
      </c>
      <c r="K1690" s="221" t="s">
        <v>167</v>
      </c>
      <c r="L1690" s="45"/>
      <c r="M1690" s="226" t="s">
        <v>1</v>
      </c>
      <c r="N1690" s="227" t="s">
        <v>38</v>
      </c>
      <c r="O1690" s="92"/>
      <c r="P1690" s="228">
        <f>O1690*H1690</f>
        <v>0</v>
      </c>
      <c r="Q1690" s="228">
        <v>7.6799999999999999E-07</v>
      </c>
      <c r="R1690" s="228">
        <f>Q1690*H1690</f>
        <v>0.00054495744000000008</v>
      </c>
      <c r="S1690" s="228">
        <v>0</v>
      </c>
      <c r="T1690" s="229">
        <f>S1690*H1690</f>
        <v>0</v>
      </c>
      <c r="U1690" s="39"/>
      <c r="V1690" s="39"/>
      <c r="W1690" s="39"/>
      <c r="X1690" s="39"/>
      <c r="Y1690" s="39"/>
      <c r="Z1690" s="39"/>
      <c r="AA1690" s="39"/>
      <c r="AB1690" s="39"/>
      <c r="AC1690" s="39"/>
      <c r="AD1690" s="39"/>
      <c r="AE1690" s="39"/>
      <c r="AR1690" s="230" t="s">
        <v>251</v>
      </c>
      <c r="AT1690" s="230" t="s">
        <v>163</v>
      </c>
      <c r="AU1690" s="230" t="s">
        <v>83</v>
      </c>
      <c r="AY1690" s="18" t="s">
        <v>160</v>
      </c>
      <c r="BE1690" s="231">
        <f>IF(N1690="základní",J1690,0)</f>
        <v>0</v>
      </c>
      <c r="BF1690" s="231">
        <f>IF(N1690="snížená",J1690,0)</f>
        <v>0</v>
      </c>
      <c r="BG1690" s="231">
        <f>IF(N1690="zákl. přenesená",J1690,0)</f>
        <v>0</v>
      </c>
      <c r="BH1690" s="231">
        <f>IF(N1690="sníž. přenesená",J1690,0)</f>
        <v>0</v>
      </c>
      <c r="BI1690" s="231">
        <f>IF(N1690="nulová",J1690,0)</f>
        <v>0</v>
      </c>
      <c r="BJ1690" s="18" t="s">
        <v>81</v>
      </c>
      <c r="BK1690" s="231">
        <f>ROUND(I1690*H1690,2)</f>
        <v>0</v>
      </c>
      <c r="BL1690" s="18" t="s">
        <v>251</v>
      </c>
      <c r="BM1690" s="230" t="s">
        <v>1746</v>
      </c>
    </row>
    <row r="1691" s="2" customFormat="1">
      <c r="A1691" s="39"/>
      <c r="B1691" s="40"/>
      <c r="C1691" s="41"/>
      <c r="D1691" s="232" t="s">
        <v>170</v>
      </c>
      <c r="E1691" s="41"/>
      <c r="F1691" s="233" t="s">
        <v>1747</v>
      </c>
      <c r="G1691" s="41"/>
      <c r="H1691" s="41"/>
      <c r="I1691" s="234"/>
      <c r="J1691" s="41"/>
      <c r="K1691" s="41"/>
      <c r="L1691" s="45"/>
      <c r="M1691" s="235"/>
      <c r="N1691" s="236"/>
      <c r="O1691" s="92"/>
      <c r="P1691" s="92"/>
      <c r="Q1691" s="92"/>
      <c r="R1691" s="92"/>
      <c r="S1691" s="92"/>
      <c r="T1691" s="93"/>
      <c r="U1691" s="39"/>
      <c r="V1691" s="39"/>
      <c r="W1691" s="39"/>
      <c r="X1691" s="39"/>
      <c r="Y1691" s="39"/>
      <c r="Z1691" s="39"/>
      <c r="AA1691" s="39"/>
      <c r="AB1691" s="39"/>
      <c r="AC1691" s="39"/>
      <c r="AD1691" s="39"/>
      <c r="AE1691" s="39"/>
      <c r="AT1691" s="18" t="s">
        <v>170</v>
      </c>
      <c r="AU1691" s="18" t="s">
        <v>83</v>
      </c>
    </row>
    <row r="1692" s="2" customFormat="1" ht="16.5" customHeight="1">
      <c r="A1692" s="39"/>
      <c r="B1692" s="40"/>
      <c r="C1692" s="219" t="s">
        <v>1748</v>
      </c>
      <c r="D1692" s="219" t="s">
        <v>163</v>
      </c>
      <c r="E1692" s="220" t="s">
        <v>1749</v>
      </c>
      <c r="F1692" s="221" t="s">
        <v>1750</v>
      </c>
      <c r="G1692" s="222" t="s">
        <v>166</v>
      </c>
      <c r="H1692" s="223">
        <v>709.58000000000004</v>
      </c>
      <c r="I1692" s="224"/>
      <c r="J1692" s="225">
        <f>ROUND(I1692*H1692,2)</f>
        <v>0</v>
      </c>
      <c r="K1692" s="221" t="s">
        <v>167</v>
      </c>
      <c r="L1692" s="45"/>
      <c r="M1692" s="226" t="s">
        <v>1</v>
      </c>
      <c r="N1692" s="227" t="s">
        <v>38</v>
      </c>
      <c r="O1692" s="92"/>
      <c r="P1692" s="228">
        <f>O1692*H1692</f>
        <v>0</v>
      </c>
      <c r="Q1692" s="228">
        <v>0</v>
      </c>
      <c r="R1692" s="228">
        <f>Q1692*H1692</f>
        <v>0</v>
      </c>
      <c r="S1692" s="228">
        <v>0</v>
      </c>
      <c r="T1692" s="229">
        <f>S1692*H1692</f>
        <v>0</v>
      </c>
      <c r="U1692" s="39"/>
      <c r="V1692" s="39"/>
      <c r="W1692" s="39"/>
      <c r="X1692" s="39"/>
      <c r="Y1692" s="39"/>
      <c r="Z1692" s="39"/>
      <c r="AA1692" s="39"/>
      <c r="AB1692" s="39"/>
      <c r="AC1692" s="39"/>
      <c r="AD1692" s="39"/>
      <c r="AE1692" s="39"/>
      <c r="AR1692" s="230" t="s">
        <v>251</v>
      </c>
      <c r="AT1692" s="230" t="s">
        <v>163</v>
      </c>
      <c r="AU1692" s="230" t="s">
        <v>83</v>
      </c>
      <c r="AY1692" s="18" t="s">
        <v>160</v>
      </c>
      <c r="BE1692" s="231">
        <f>IF(N1692="základní",J1692,0)</f>
        <v>0</v>
      </c>
      <c r="BF1692" s="231">
        <f>IF(N1692="snížená",J1692,0)</f>
        <v>0</v>
      </c>
      <c r="BG1692" s="231">
        <f>IF(N1692="zákl. přenesená",J1692,0)</f>
        <v>0</v>
      </c>
      <c r="BH1692" s="231">
        <f>IF(N1692="sníž. přenesená",J1692,0)</f>
        <v>0</v>
      </c>
      <c r="BI1692" s="231">
        <f>IF(N1692="nulová",J1692,0)</f>
        <v>0</v>
      </c>
      <c r="BJ1692" s="18" t="s">
        <v>81</v>
      </c>
      <c r="BK1692" s="231">
        <f>ROUND(I1692*H1692,2)</f>
        <v>0</v>
      </c>
      <c r="BL1692" s="18" t="s">
        <v>251</v>
      </c>
      <c r="BM1692" s="230" t="s">
        <v>1751</v>
      </c>
    </row>
    <row r="1693" s="2" customFormat="1">
      <c r="A1693" s="39"/>
      <c r="B1693" s="40"/>
      <c r="C1693" s="41"/>
      <c r="D1693" s="232" t="s">
        <v>170</v>
      </c>
      <c r="E1693" s="41"/>
      <c r="F1693" s="233" t="s">
        <v>1752</v>
      </c>
      <c r="G1693" s="41"/>
      <c r="H1693" s="41"/>
      <c r="I1693" s="234"/>
      <c r="J1693" s="41"/>
      <c r="K1693" s="41"/>
      <c r="L1693" s="45"/>
      <c r="M1693" s="235"/>
      <c r="N1693" s="236"/>
      <c r="O1693" s="92"/>
      <c r="P1693" s="92"/>
      <c r="Q1693" s="92"/>
      <c r="R1693" s="92"/>
      <c r="S1693" s="92"/>
      <c r="T1693" s="93"/>
      <c r="U1693" s="39"/>
      <c r="V1693" s="39"/>
      <c r="W1693" s="39"/>
      <c r="X1693" s="39"/>
      <c r="Y1693" s="39"/>
      <c r="Z1693" s="39"/>
      <c r="AA1693" s="39"/>
      <c r="AB1693" s="39"/>
      <c r="AC1693" s="39"/>
      <c r="AD1693" s="39"/>
      <c r="AE1693" s="39"/>
      <c r="AT1693" s="18" t="s">
        <v>170</v>
      </c>
      <c r="AU1693" s="18" t="s">
        <v>83</v>
      </c>
    </row>
    <row r="1694" s="13" customFormat="1">
      <c r="A1694" s="13"/>
      <c r="B1694" s="237"/>
      <c r="C1694" s="238"/>
      <c r="D1694" s="232" t="s">
        <v>172</v>
      </c>
      <c r="E1694" s="239" t="s">
        <v>1</v>
      </c>
      <c r="F1694" s="240" t="s">
        <v>173</v>
      </c>
      <c r="G1694" s="238"/>
      <c r="H1694" s="239" t="s">
        <v>1</v>
      </c>
      <c r="I1694" s="241"/>
      <c r="J1694" s="238"/>
      <c r="K1694" s="238"/>
      <c r="L1694" s="242"/>
      <c r="M1694" s="243"/>
      <c r="N1694" s="244"/>
      <c r="O1694" s="244"/>
      <c r="P1694" s="244"/>
      <c r="Q1694" s="244"/>
      <c r="R1694" s="244"/>
      <c r="S1694" s="244"/>
      <c r="T1694" s="245"/>
      <c r="U1694" s="13"/>
      <c r="V1694" s="13"/>
      <c r="W1694" s="13"/>
      <c r="X1694" s="13"/>
      <c r="Y1694" s="13"/>
      <c r="Z1694" s="13"/>
      <c r="AA1694" s="13"/>
      <c r="AB1694" s="13"/>
      <c r="AC1694" s="13"/>
      <c r="AD1694" s="13"/>
      <c r="AE1694" s="13"/>
      <c r="AT1694" s="246" t="s">
        <v>172</v>
      </c>
      <c r="AU1694" s="246" t="s">
        <v>83</v>
      </c>
      <c r="AV1694" s="13" t="s">
        <v>81</v>
      </c>
      <c r="AW1694" s="13" t="s">
        <v>30</v>
      </c>
      <c r="AX1694" s="13" t="s">
        <v>73</v>
      </c>
      <c r="AY1694" s="246" t="s">
        <v>160</v>
      </c>
    </row>
    <row r="1695" s="14" customFormat="1">
      <c r="A1695" s="14"/>
      <c r="B1695" s="247"/>
      <c r="C1695" s="248"/>
      <c r="D1695" s="232" t="s">
        <v>172</v>
      </c>
      <c r="E1695" s="249" t="s">
        <v>1</v>
      </c>
      <c r="F1695" s="250" t="s">
        <v>1753</v>
      </c>
      <c r="G1695" s="248"/>
      <c r="H1695" s="251">
        <v>44.75</v>
      </c>
      <c r="I1695" s="252"/>
      <c r="J1695" s="248"/>
      <c r="K1695" s="248"/>
      <c r="L1695" s="253"/>
      <c r="M1695" s="254"/>
      <c r="N1695" s="255"/>
      <c r="O1695" s="255"/>
      <c r="P1695" s="255"/>
      <c r="Q1695" s="255"/>
      <c r="R1695" s="255"/>
      <c r="S1695" s="255"/>
      <c r="T1695" s="256"/>
      <c r="U1695" s="14"/>
      <c r="V1695" s="14"/>
      <c r="W1695" s="14"/>
      <c r="X1695" s="14"/>
      <c r="Y1695" s="14"/>
      <c r="Z1695" s="14"/>
      <c r="AA1695" s="14"/>
      <c r="AB1695" s="14"/>
      <c r="AC1695" s="14"/>
      <c r="AD1695" s="14"/>
      <c r="AE1695" s="14"/>
      <c r="AT1695" s="257" t="s">
        <v>172</v>
      </c>
      <c r="AU1695" s="257" t="s">
        <v>83</v>
      </c>
      <c r="AV1695" s="14" t="s">
        <v>83</v>
      </c>
      <c r="AW1695" s="14" t="s">
        <v>30</v>
      </c>
      <c r="AX1695" s="14" t="s">
        <v>73</v>
      </c>
      <c r="AY1695" s="257" t="s">
        <v>160</v>
      </c>
    </row>
    <row r="1696" s="14" customFormat="1">
      <c r="A1696" s="14"/>
      <c r="B1696" s="247"/>
      <c r="C1696" s="248"/>
      <c r="D1696" s="232" t="s">
        <v>172</v>
      </c>
      <c r="E1696" s="249" t="s">
        <v>1</v>
      </c>
      <c r="F1696" s="250" t="s">
        <v>1754</v>
      </c>
      <c r="G1696" s="248"/>
      <c r="H1696" s="251">
        <v>84.5</v>
      </c>
      <c r="I1696" s="252"/>
      <c r="J1696" s="248"/>
      <c r="K1696" s="248"/>
      <c r="L1696" s="253"/>
      <c r="M1696" s="254"/>
      <c r="N1696" s="255"/>
      <c r="O1696" s="255"/>
      <c r="P1696" s="255"/>
      <c r="Q1696" s="255"/>
      <c r="R1696" s="255"/>
      <c r="S1696" s="255"/>
      <c r="T1696" s="256"/>
      <c r="U1696" s="14"/>
      <c r="V1696" s="14"/>
      <c r="W1696" s="14"/>
      <c r="X1696" s="14"/>
      <c r="Y1696" s="14"/>
      <c r="Z1696" s="14"/>
      <c r="AA1696" s="14"/>
      <c r="AB1696" s="14"/>
      <c r="AC1696" s="14"/>
      <c r="AD1696" s="14"/>
      <c r="AE1696" s="14"/>
      <c r="AT1696" s="257" t="s">
        <v>172</v>
      </c>
      <c r="AU1696" s="257" t="s">
        <v>83</v>
      </c>
      <c r="AV1696" s="14" t="s">
        <v>83</v>
      </c>
      <c r="AW1696" s="14" t="s">
        <v>30</v>
      </c>
      <c r="AX1696" s="14" t="s">
        <v>73</v>
      </c>
      <c r="AY1696" s="257" t="s">
        <v>160</v>
      </c>
    </row>
    <row r="1697" s="14" customFormat="1">
      <c r="A1697" s="14"/>
      <c r="B1697" s="247"/>
      <c r="C1697" s="248"/>
      <c r="D1697" s="232" t="s">
        <v>172</v>
      </c>
      <c r="E1697" s="249" t="s">
        <v>1</v>
      </c>
      <c r="F1697" s="250" t="s">
        <v>1755</v>
      </c>
      <c r="G1697" s="248"/>
      <c r="H1697" s="251">
        <v>22.870000000000001</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172</v>
      </c>
      <c r="AU1697" s="257" t="s">
        <v>83</v>
      </c>
      <c r="AV1697" s="14" t="s">
        <v>83</v>
      </c>
      <c r="AW1697" s="14" t="s">
        <v>30</v>
      </c>
      <c r="AX1697" s="14" t="s">
        <v>73</v>
      </c>
      <c r="AY1697" s="257" t="s">
        <v>160</v>
      </c>
    </row>
    <row r="1698" s="14" customFormat="1">
      <c r="A1698" s="14"/>
      <c r="B1698" s="247"/>
      <c r="C1698" s="248"/>
      <c r="D1698" s="232" t="s">
        <v>172</v>
      </c>
      <c r="E1698" s="249" t="s">
        <v>1</v>
      </c>
      <c r="F1698" s="250" t="s">
        <v>1756</v>
      </c>
      <c r="G1698" s="248"/>
      <c r="H1698" s="251">
        <v>12.9</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172</v>
      </c>
      <c r="AU1698" s="257" t="s">
        <v>83</v>
      </c>
      <c r="AV1698" s="14" t="s">
        <v>83</v>
      </c>
      <c r="AW1698" s="14" t="s">
        <v>30</v>
      </c>
      <c r="AX1698" s="14" t="s">
        <v>73</v>
      </c>
      <c r="AY1698" s="257" t="s">
        <v>160</v>
      </c>
    </row>
    <row r="1699" s="14" customFormat="1">
      <c r="A1699" s="14"/>
      <c r="B1699" s="247"/>
      <c r="C1699" s="248"/>
      <c r="D1699" s="232" t="s">
        <v>172</v>
      </c>
      <c r="E1699" s="249" t="s">
        <v>1</v>
      </c>
      <c r="F1699" s="250" t="s">
        <v>1757</v>
      </c>
      <c r="G1699" s="248"/>
      <c r="H1699" s="251">
        <v>18.239999999999998</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172</v>
      </c>
      <c r="AU1699" s="257" t="s">
        <v>83</v>
      </c>
      <c r="AV1699" s="14" t="s">
        <v>83</v>
      </c>
      <c r="AW1699" s="14" t="s">
        <v>30</v>
      </c>
      <c r="AX1699" s="14" t="s">
        <v>73</v>
      </c>
      <c r="AY1699" s="257" t="s">
        <v>160</v>
      </c>
    </row>
    <row r="1700" s="14" customFormat="1">
      <c r="A1700" s="14"/>
      <c r="B1700" s="247"/>
      <c r="C1700" s="248"/>
      <c r="D1700" s="232" t="s">
        <v>172</v>
      </c>
      <c r="E1700" s="249" t="s">
        <v>1</v>
      </c>
      <c r="F1700" s="250" t="s">
        <v>1758</v>
      </c>
      <c r="G1700" s="248"/>
      <c r="H1700" s="251">
        <v>18.670000000000002</v>
      </c>
      <c r="I1700" s="252"/>
      <c r="J1700" s="248"/>
      <c r="K1700" s="248"/>
      <c r="L1700" s="253"/>
      <c r="M1700" s="254"/>
      <c r="N1700" s="255"/>
      <c r="O1700" s="255"/>
      <c r="P1700" s="255"/>
      <c r="Q1700" s="255"/>
      <c r="R1700" s="255"/>
      <c r="S1700" s="255"/>
      <c r="T1700" s="256"/>
      <c r="U1700" s="14"/>
      <c r="V1700" s="14"/>
      <c r="W1700" s="14"/>
      <c r="X1700" s="14"/>
      <c r="Y1700" s="14"/>
      <c r="Z1700" s="14"/>
      <c r="AA1700" s="14"/>
      <c r="AB1700" s="14"/>
      <c r="AC1700" s="14"/>
      <c r="AD1700" s="14"/>
      <c r="AE1700" s="14"/>
      <c r="AT1700" s="257" t="s">
        <v>172</v>
      </c>
      <c r="AU1700" s="257" t="s">
        <v>83</v>
      </c>
      <c r="AV1700" s="14" t="s">
        <v>83</v>
      </c>
      <c r="AW1700" s="14" t="s">
        <v>30</v>
      </c>
      <c r="AX1700" s="14" t="s">
        <v>73</v>
      </c>
      <c r="AY1700" s="257" t="s">
        <v>160</v>
      </c>
    </row>
    <row r="1701" s="14" customFormat="1">
      <c r="A1701" s="14"/>
      <c r="B1701" s="247"/>
      <c r="C1701" s="248"/>
      <c r="D1701" s="232" t="s">
        <v>172</v>
      </c>
      <c r="E1701" s="249" t="s">
        <v>1</v>
      </c>
      <c r="F1701" s="250" t="s">
        <v>1759</v>
      </c>
      <c r="G1701" s="248"/>
      <c r="H1701" s="251">
        <v>15.44</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172</v>
      </c>
      <c r="AU1701" s="257" t="s">
        <v>83</v>
      </c>
      <c r="AV1701" s="14" t="s">
        <v>83</v>
      </c>
      <c r="AW1701" s="14" t="s">
        <v>30</v>
      </c>
      <c r="AX1701" s="14" t="s">
        <v>73</v>
      </c>
      <c r="AY1701" s="257" t="s">
        <v>160</v>
      </c>
    </row>
    <row r="1702" s="14" customFormat="1">
      <c r="A1702" s="14"/>
      <c r="B1702" s="247"/>
      <c r="C1702" s="248"/>
      <c r="D1702" s="232" t="s">
        <v>172</v>
      </c>
      <c r="E1702" s="249" t="s">
        <v>1</v>
      </c>
      <c r="F1702" s="250" t="s">
        <v>1760</v>
      </c>
      <c r="G1702" s="248"/>
      <c r="H1702" s="251">
        <v>15.44</v>
      </c>
      <c r="I1702" s="252"/>
      <c r="J1702" s="248"/>
      <c r="K1702" s="248"/>
      <c r="L1702" s="253"/>
      <c r="M1702" s="254"/>
      <c r="N1702" s="255"/>
      <c r="O1702" s="255"/>
      <c r="P1702" s="255"/>
      <c r="Q1702" s="255"/>
      <c r="R1702" s="255"/>
      <c r="S1702" s="255"/>
      <c r="T1702" s="256"/>
      <c r="U1702" s="14"/>
      <c r="V1702" s="14"/>
      <c r="W1702" s="14"/>
      <c r="X1702" s="14"/>
      <c r="Y1702" s="14"/>
      <c r="Z1702" s="14"/>
      <c r="AA1702" s="14"/>
      <c r="AB1702" s="14"/>
      <c r="AC1702" s="14"/>
      <c r="AD1702" s="14"/>
      <c r="AE1702" s="14"/>
      <c r="AT1702" s="257" t="s">
        <v>172</v>
      </c>
      <c r="AU1702" s="257" t="s">
        <v>83</v>
      </c>
      <c r="AV1702" s="14" t="s">
        <v>83</v>
      </c>
      <c r="AW1702" s="14" t="s">
        <v>30</v>
      </c>
      <c r="AX1702" s="14" t="s">
        <v>73</v>
      </c>
      <c r="AY1702" s="257" t="s">
        <v>160</v>
      </c>
    </row>
    <row r="1703" s="14" customFormat="1">
      <c r="A1703" s="14"/>
      <c r="B1703" s="247"/>
      <c r="C1703" s="248"/>
      <c r="D1703" s="232" t="s">
        <v>172</v>
      </c>
      <c r="E1703" s="249" t="s">
        <v>1</v>
      </c>
      <c r="F1703" s="250" t="s">
        <v>1761</v>
      </c>
      <c r="G1703" s="248"/>
      <c r="H1703" s="251">
        <v>15.15</v>
      </c>
      <c r="I1703" s="252"/>
      <c r="J1703" s="248"/>
      <c r="K1703" s="248"/>
      <c r="L1703" s="253"/>
      <c r="M1703" s="254"/>
      <c r="N1703" s="255"/>
      <c r="O1703" s="255"/>
      <c r="P1703" s="255"/>
      <c r="Q1703" s="255"/>
      <c r="R1703" s="255"/>
      <c r="S1703" s="255"/>
      <c r="T1703" s="256"/>
      <c r="U1703" s="14"/>
      <c r="V1703" s="14"/>
      <c r="W1703" s="14"/>
      <c r="X1703" s="14"/>
      <c r="Y1703" s="14"/>
      <c r="Z1703" s="14"/>
      <c r="AA1703" s="14"/>
      <c r="AB1703" s="14"/>
      <c r="AC1703" s="14"/>
      <c r="AD1703" s="14"/>
      <c r="AE1703" s="14"/>
      <c r="AT1703" s="257" t="s">
        <v>172</v>
      </c>
      <c r="AU1703" s="257" t="s">
        <v>83</v>
      </c>
      <c r="AV1703" s="14" t="s">
        <v>83</v>
      </c>
      <c r="AW1703" s="14" t="s">
        <v>30</v>
      </c>
      <c r="AX1703" s="14" t="s">
        <v>73</v>
      </c>
      <c r="AY1703" s="257" t="s">
        <v>160</v>
      </c>
    </row>
    <row r="1704" s="14" customFormat="1">
      <c r="A1704" s="14"/>
      <c r="B1704" s="247"/>
      <c r="C1704" s="248"/>
      <c r="D1704" s="232" t="s">
        <v>172</v>
      </c>
      <c r="E1704" s="249" t="s">
        <v>1</v>
      </c>
      <c r="F1704" s="250" t="s">
        <v>1762</v>
      </c>
      <c r="G1704" s="248"/>
      <c r="H1704" s="251">
        <v>14.02</v>
      </c>
      <c r="I1704" s="252"/>
      <c r="J1704" s="248"/>
      <c r="K1704" s="248"/>
      <c r="L1704" s="253"/>
      <c r="M1704" s="254"/>
      <c r="N1704" s="255"/>
      <c r="O1704" s="255"/>
      <c r="P1704" s="255"/>
      <c r="Q1704" s="255"/>
      <c r="R1704" s="255"/>
      <c r="S1704" s="255"/>
      <c r="T1704" s="256"/>
      <c r="U1704" s="14"/>
      <c r="V1704" s="14"/>
      <c r="W1704" s="14"/>
      <c r="X1704" s="14"/>
      <c r="Y1704" s="14"/>
      <c r="Z1704" s="14"/>
      <c r="AA1704" s="14"/>
      <c r="AB1704" s="14"/>
      <c r="AC1704" s="14"/>
      <c r="AD1704" s="14"/>
      <c r="AE1704" s="14"/>
      <c r="AT1704" s="257" t="s">
        <v>172</v>
      </c>
      <c r="AU1704" s="257" t="s">
        <v>83</v>
      </c>
      <c r="AV1704" s="14" t="s">
        <v>83</v>
      </c>
      <c r="AW1704" s="14" t="s">
        <v>30</v>
      </c>
      <c r="AX1704" s="14" t="s">
        <v>73</v>
      </c>
      <c r="AY1704" s="257" t="s">
        <v>160</v>
      </c>
    </row>
    <row r="1705" s="14" customFormat="1">
      <c r="A1705" s="14"/>
      <c r="B1705" s="247"/>
      <c r="C1705" s="248"/>
      <c r="D1705" s="232" t="s">
        <v>172</v>
      </c>
      <c r="E1705" s="249" t="s">
        <v>1</v>
      </c>
      <c r="F1705" s="250" t="s">
        <v>1763</v>
      </c>
      <c r="G1705" s="248"/>
      <c r="H1705" s="251">
        <v>13.949999999999999</v>
      </c>
      <c r="I1705" s="252"/>
      <c r="J1705" s="248"/>
      <c r="K1705" s="248"/>
      <c r="L1705" s="253"/>
      <c r="M1705" s="254"/>
      <c r="N1705" s="255"/>
      <c r="O1705" s="255"/>
      <c r="P1705" s="255"/>
      <c r="Q1705" s="255"/>
      <c r="R1705" s="255"/>
      <c r="S1705" s="255"/>
      <c r="T1705" s="256"/>
      <c r="U1705" s="14"/>
      <c r="V1705" s="14"/>
      <c r="W1705" s="14"/>
      <c r="X1705" s="14"/>
      <c r="Y1705" s="14"/>
      <c r="Z1705" s="14"/>
      <c r="AA1705" s="14"/>
      <c r="AB1705" s="14"/>
      <c r="AC1705" s="14"/>
      <c r="AD1705" s="14"/>
      <c r="AE1705" s="14"/>
      <c r="AT1705" s="257" t="s">
        <v>172</v>
      </c>
      <c r="AU1705" s="257" t="s">
        <v>83</v>
      </c>
      <c r="AV1705" s="14" t="s">
        <v>83</v>
      </c>
      <c r="AW1705" s="14" t="s">
        <v>30</v>
      </c>
      <c r="AX1705" s="14" t="s">
        <v>73</v>
      </c>
      <c r="AY1705" s="257" t="s">
        <v>160</v>
      </c>
    </row>
    <row r="1706" s="14" customFormat="1">
      <c r="A1706" s="14"/>
      <c r="B1706" s="247"/>
      <c r="C1706" s="248"/>
      <c r="D1706" s="232" t="s">
        <v>172</v>
      </c>
      <c r="E1706" s="249" t="s">
        <v>1</v>
      </c>
      <c r="F1706" s="250" t="s">
        <v>1764</v>
      </c>
      <c r="G1706" s="248"/>
      <c r="H1706" s="251">
        <v>11.52</v>
      </c>
      <c r="I1706" s="252"/>
      <c r="J1706" s="248"/>
      <c r="K1706" s="248"/>
      <c r="L1706" s="253"/>
      <c r="M1706" s="254"/>
      <c r="N1706" s="255"/>
      <c r="O1706" s="255"/>
      <c r="P1706" s="255"/>
      <c r="Q1706" s="255"/>
      <c r="R1706" s="255"/>
      <c r="S1706" s="255"/>
      <c r="T1706" s="256"/>
      <c r="U1706" s="14"/>
      <c r="V1706" s="14"/>
      <c r="W1706" s="14"/>
      <c r="X1706" s="14"/>
      <c r="Y1706" s="14"/>
      <c r="Z1706" s="14"/>
      <c r="AA1706" s="14"/>
      <c r="AB1706" s="14"/>
      <c r="AC1706" s="14"/>
      <c r="AD1706" s="14"/>
      <c r="AE1706" s="14"/>
      <c r="AT1706" s="257" t="s">
        <v>172</v>
      </c>
      <c r="AU1706" s="257" t="s">
        <v>83</v>
      </c>
      <c r="AV1706" s="14" t="s">
        <v>83</v>
      </c>
      <c r="AW1706" s="14" t="s">
        <v>30</v>
      </c>
      <c r="AX1706" s="14" t="s">
        <v>73</v>
      </c>
      <c r="AY1706" s="257" t="s">
        <v>160</v>
      </c>
    </row>
    <row r="1707" s="14" customFormat="1">
      <c r="A1707" s="14"/>
      <c r="B1707" s="247"/>
      <c r="C1707" s="248"/>
      <c r="D1707" s="232" t="s">
        <v>172</v>
      </c>
      <c r="E1707" s="249" t="s">
        <v>1</v>
      </c>
      <c r="F1707" s="250" t="s">
        <v>1765</v>
      </c>
      <c r="G1707" s="248"/>
      <c r="H1707" s="251">
        <v>12.59</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172</v>
      </c>
      <c r="AU1707" s="257" t="s">
        <v>83</v>
      </c>
      <c r="AV1707" s="14" t="s">
        <v>83</v>
      </c>
      <c r="AW1707" s="14" t="s">
        <v>30</v>
      </c>
      <c r="AX1707" s="14" t="s">
        <v>73</v>
      </c>
      <c r="AY1707" s="257" t="s">
        <v>160</v>
      </c>
    </row>
    <row r="1708" s="14" customFormat="1">
      <c r="A1708" s="14"/>
      <c r="B1708" s="247"/>
      <c r="C1708" s="248"/>
      <c r="D1708" s="232" t="s">
        <v>172</v>
      </c>
      <c r="E1708" s="249" t="s">
        <v>1</v>
      </c>
      <c r="F1708" s="250" t="s">
        <v>1766</v>
      </c>
      <c r="G1708" s="248"/>
      <c r="H1708" s="251">
        <v>14.68</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172</v>
      </c>
      <c r="AU1708" s="257" t="s">
        <v>83</v>
      </c>
      <c r="AV1708" s="14" t="s">
        <v>83</v>
      </c>
      <c r="AW1708" s="14" t="s">
        <v>30</v>
      </c>
      <c r="AX1708" s="14" t="s">
        <v>73</v>
      </c>
      <c r="AY1708" s="257" t="s">
        <v>160</v>
      </c>
    </row>
    <row r="1709" s="14" customFormat="1">
      <c r="A1709" s="14"/>
      <c r="B1709" s="247"/>
      <c r="C1709" s="248"/>
      <c r="D1709" s="232" t="s">
        <v>172</v>
      </c>
      <c r="E1709" s="249" t="s">
        <v>1</v>
      </c>
      <c r="F1709" s="250" t="s">
        <v>1767</v>
      </c>
      <c r="G1709" s="248"/>
      <c r="H1709" s="251">
        <v>10</v>
      </c>
      <c r="I1709" s="252"/>
      <c r="J1709" s="248"/>
      <c r="K1709" s="248"/>
      <c r="L1709" s="253"/>
      <c r="M1709" s="254"/>
      <c r="N1709" s="255"/>
      <c r="O1709" s="255"/>
      <c r="P1709" s="255"/>
      <c r="Q1709" s="255"/>
      <c r="R1709" s="255"/>
      <c r="S1709" s="255"/>
      <c r="T1709" s="256"/>
      <c r="U1709" s="14"/>
      <c r="V1709" s="14"/>
      <c r="W1709" s="14"/>
      <c r="X1709" s="14"/>
      <c r="Y1709" s="14"/>
      <c r="Z1709" s="14"/>
      <c r="AA1709" s="14"/>
      <c r="AB1709" s="14"/>
      <c r="AC1709" s="14"/>
      <c r="AD1709" s="14"/>
      <c r="AE1709" s="14"/>
      <c r="AT1709" s="257" t="s">
        <v>172</v>
      </c>
      <c r="AU1709" s="257" t="s">
        <v>83</v>
      </c>
      <c r="AV1709" s="14" t="s">
        <v>83</v>
      </c>
      <c r="AW1709" s="14" t="s">
        <v>30</v>
      </c>
      <c r="AX1709" s="14" t="s">
        <v>73</v>
      </c>
      <c r="AY1709" s="257" t="s">
        <v>160</v>
      </c>
    </row>
    <row r="1710" s="14" customFormat="1">
      <c r="A1710" s="14"/>
      <c r="B1710" s="247"/>
      <c r="C1710" s="248"/>
      <c r="D1710" s="232" t="s">
        <v>172</v>
      </c>
      <c r="E1710" s="249" t="s">
        <v>1</v>
      </c>
      <c r="F1710" s="250" t="s">
        <v>1768</v>
      </c>
      <c r="G1710" s="248"/>
      <c r="H1710" s="251">
        <v>31</v>
      </c>
      <c r="I1710" s="252"/>
      <c r="J1710" s="248"/>
      <c r="K1710" s="248"/>
      <c r="L1710" s="253"/>
      <c r="M1710" s="254"/>
      <c r="N1710" s="255"/>
      <c r="O1710" s="255"/>
      <c r="P1710" s="255"/>
      <c r="Q1710" s="255"/>
      <c r="R1710" s="255"/>
      <c r="S1710" s="255"/>
      <c r="T1710" s="256"/>
      <c r="U1710" s="14"/>
      <c r="V1710" s="14"/>
      <c r="W1710" s="14"/>
      <c r="X1710" s="14"/>
      <c r="Y1710" s="14"/>
      <c r="Z1710" s="14"/>
      <c r="AA1710" s="14"/>
      <c r="AB1710" s="14"/>
      <c r="AC1710" s="14"/>
      <c r="AD1710" s="14"/>
      <c r="AE1710" s="14"/>
      <c r="AT1710" s="257" t="s">
        <v>172</v>
      </c>
      <c r="AU1710" s="257" t="s">
        <v>83</v>
      </c>
      <c r="AV1710" s="14" t="s">
        <v>83</v>
      </c>
      <c r="AW1710" s="14" t="s">
        <v>30</v>
      </c>
      <c r="AX1710" s="14" t="s">
        <v>73</v>
      </c>
      <c r="AY1710" s="257" t="s">
        <v>160</v>
      </c>
    </row>
    <row r="1711" s="15" customFormat="1">
      <c r="A1711" s="15"/>
      <c r="B1711" s="258"/>
      <c r="C1711" s="259"/>
      <c r="D1711" s="232" t="s">
        <v>172</v>
      </c>
      <c r="E1711" s="260" t="s">
        <v>1</v>
      </c>
      <c r="F1711" s="261" t="s">
        <v>177</v>
      </c>
      <c r="G1711" s="259"/>
      <c r="H1711" s="262">
        <v>355.72000000000003</v>
      </c>
      <c r="I1711" s="263"/>
      <c r="J1711" s="259"/>
      <c r="K1711" s="259"/>
      <c r="L1711" s="264"/>
      <c r="M1711" s="265"/>
      <c r="N1711" s="266"/>
      <c r="O1711" s="266"/>
      <c r="P1711" s="266"/>
      <c r="Q1711" s="266"/>
      <c r="R1711" s="266"/>
      <c r="S1711" s="266"/>
      <c r="T1711" s="267"/>
      <c r="U1711" s="15"/>
      <c r="V1711" s="15"/>
      <c r="W1711" s="15"/>
      <c r="X1711" s="15"/>
      <c r="Y1711" s="15"/>
      <c r="Z1711" s="15"/>
      <c r="AA1711" s="15"/>
      <c r="AB1711" s="15"/>
      <c r="AC1711" s="15"/>
      <c r="AD1711" s="15"/>
      <c r="AE1711" s="15"/>
      <c r="AT1711" s="268" t="s">
        <v>172</v>
      </c>
      <c r="AU1711" s="268" t="s">
        <v>83</v>
      </c>
      <c r="AV1711" s="15" t="s">
        <v>161</v>
      </c>
      <c r="AW1711" s="15" t="s">
        <v>30</v>
      </c>
      <c r="AX1711" s="15" t="s">
        <v>73</v>
      </c>
      <c r="AY1711" s="268" t="s">
        <v>160</v>
      </c>
    </row>
    <row r="1712" s="13" customFormat="1">
      <c r="A1712" s="13"/>
      <c r="B1712" s="237"/>
      <c r="C1712" s="238"/>
      <c r="D1712" s="232" t="s">
        <v>172</v>
      </c>
      <c r="E1712" s="239" t="s">
        <v>1</v>
      </c>
      <c r="F1712" s="240" t="s">
        <v>178</v>
      </c>
      <c r="G1712" s="238"/>
      <c r="H1712" s="239" t="s">
        <v>1</v>
      </c>
      <c r="I1712" s="241"/>
      <c r="J1712" s="238"/>
      <c r="K1712" s="238"/>
      <c r="L1712" s="242"/>
      <c r="M1712" s="243"/>
      <c r="N1712" s="244"/>
      <c r="O1712" s="244"/>
      <c r="P1712" s="244"/>
      <c r="Q1712" s="244"/>
      <c r="R1712" s="244"/>
      <c r="S1712" s="244"/>
      <c r="T1712" s="245"/>
      <c r="U1712" s="13"/>
      <c r="V1712" s="13"/>
      <c r="W1712" s="13"/>
      <c r="X1712" s="13"/>
      <c r="Y1712" s="13"/>
      <c r="Z1712" s="13"/>
      <c r="AA1712" s="13"/>
      <c r="AB1712" s="13"/>
      <c r="AC1712" s="13"/>
      <c r="AD1712" s="13"/>
      <c r="AE1712" s="13"/>
      <c r="AT1712" s="246" t="s">
        <v>172</v>
      </c>
      <c r="AU1712" s="246" t="s">
        <v>83</v>
      </c>
      <c r="AV1712" s="13" t="s">
        <v>81</v>
      </c>
      <c r="AW1712" s="13" t="s">
        <v>30</v>
      </c>
      <c r="AX1712" s="13" t="s">
        <v>73</v>
      </c>
      <c r="AY1712" s="246" t="s">
        <v>160</v>
      </c>
    </row>
    <row r="1713" s="14" customFormat="1">
      <c r="A1713" s="14"/>
      <c r="B1713" s="247"/>
      <c r="C1713" s="248"/>
      <c r="D1713" s="232" t="s">
        <v>172</v>
      </c>
      <c r="E1713" s="249" t="s">
        <v>1</v>
      </c>
      <c r="F1713" s="250" t="s">
        <v>1769</v>
      </c>
      <c r="G1713" s="248"/>
      <c r="H1713" s="251">
        <v>61.799999999999997</v>
      </c>
      <c r="I1713" s="252"/>
      <c r="J1713" s="248"/>
      <c r="K1713" s="248"/>
      <c r="L1713" s="253"/>
      <c r="M1713" s="254"/>
      <c r="N1713" s="255"/>
      <c r="O1713" s="255"/>
      <c r="P1713" s="255"/>
      <c r="Q1713" s="255"/>
      <c r="R1713" s="255"/>
      <c r="S1713" s="255"/>
      <c r="T1713" s="256"/>
      <c r="U1713" s="14"/>
      <c r="V1713" s="14"/>
      <c r="W1713" s="14"/>
      <c r="X1713" s="14"/>
      <c r="Y1713" s="14"/>
      <c r="Z1713" s="14"/>
      <c r="AA1713" s="14"/>
      <c r="AB1713" s="14"/>
      <c r="AC1713" s="14"/>
      <c r="AD1713" s="14"/>
      <c r="AE1713" s="14"/>
      <c r="AT1713" s="257" t="s">
        <v>172</v>
      </c>
      <c r="AU1713" s="257" t="s">
        <v>83</v>
      </c>
      <c r="AV1713" s="14" t="s">
        <v>83</v>
      </c>
      <c r="AW1713" s="14" t="s">
        <v>30</v>
      </c>
      <c r="AX1713" s="14" t="s">
        <v>73</v>
      </c>
      <c r="AY1713" s="257" t="s">
        <v>160</v>
      </c>
    </row>
    <row r="1714" s="14" customFormat="1">
      <c r="A1714" s="14"/>
      <c r="B1714" s="247"/>
      <c r="C1714" s="248"/>
      <c r="D1714" s="232" t="s">
        <v>172</v>
      </c>
      <c r="E1714" s="249" t="s">
        <v>1</v>
      </c>
      <c r="F1714" s="250" t="s">
        <v>1770</v>
      </c>
      <c r="G1714" s="248"/>
      <c r="H1714" s="251">
        <v>24.399999999999999</v>
      </c>
      <c r="I1714" s="252"/>
      <c r="J1714" s="248"/>
      <c r="K1714" s="248"/>
      <c r="L1714" s="253"/>
      <c r="M1714" s="254"/>
      <c r="N1714" s="255"/>
      <c r="O1714" s="255"/>
      <c r="P1714" s="255"/>
      <c r="Q1714" s="255"/>
      <c r="R1714" s="255"/>
      <c r="S1714" s="255"/>
      <c r="T1714" s="256"/>
      <c r="U1714" s="14"/>
      <c r="V1714" s="14"/>
      <c r="W1714" s="14"/>
      <c r="X1714" s="14"/>
      <c r="Y1714" s="14"/>
      <c r="Z1714" s="14"/>
      <c r="AA1714" s="14"/>
      <c r="AB1714" s="14"/>
      <c r="AC1714" s="14"/>
      <c r="AD1714" s="14"/>
      <c r="AE1714" s="14"/>
      <c r="AT1714" s="257" t="s">
        <v>172</v>
      </c>
      <c r="AU1714" s="257" t="s">
        <v>83</v>
      </c>
      <c r="AV1714" s="14" t="s">
        <v>83</v>
      </c>
      <c r="AW1714" s="14" t="s">
        <v>30</v>
      </c>
      <c r="AX1714" s="14" t="s">
        <v>73</v>
      </c>
      <c r="AY1714" s="257" t="s">
        <v>160</v>
      </c>
    </row>
    <row r="1715" s="14" customFormat="1">
      <c r="A1715" s="14"/>
      <c r="B1715" s="247"/>
      <c r="C1715" s="248"/>
      <c r="D1715" s="232" t="s">
        <v>172</v>
      </c>
      <c r="E1715" s="249" t="s">
        <v>1</v>
      </c>
      <c r="F1715" s="250" t="s">
        <v>1771</v>
      </c>
      <c r="G1715" s="248"/>
      <c r="H1715" s="251">
        <v>21.73</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172</v>
      </c>
      <c r="AU1715" s="257" t="s">
        <v>83</v>
      </c>
      <c r="AV1715" s="14" t="s">
        <v>83</v>
      </c>
      <c r="AW1715" s="14" t="s">
        <v>30</v>
      </c>
      <c r="AX1715" s="14" t="s">
        <v>73</v>
      </c>
      <c r="AY1715" s="257" t="s">
        <v>160</v>
      </c>
    </row>
    <row r="1716" s="14" customFormat="1">
      <c r="A1716" s="14"/>
      <c r="B1716" s="247"/>
      <c r="C1716" s="248"/>
      <c r="D1716" s="232" t="s">
        <v>172</v>
      </c>
      <c r="E1716" s="249" t="s">
        <v>1</v>
      </c>
      <c r="F1716" s="250" t="s">
        <v>1772</v>
      </c>
      <c r="G1716" s="248"/>
      <c r="H1716" s="251">
        <v>23.449999999999999</v>
      </c>
      <c r="I1716" s="252"/>
      <c r="J1716" s="248"/>
      <c r="K1716" s="248"/>
      <c r="L1716" s="253"/>
      <c r="M1716" s="254"/>
      <c r="N1716" s="255"/>
      <c r="O1716" s="255"/>
      <c r="P1716" s="255"/>
      <c r="Q1716" s="255"/>
      <c r="R1716" s="255"/>
      <c r="S1716" s="255"/>
      <c r="T1716" s="256"/>
      <c r="U1716" s="14"/>
      <c r="V1716" s="14"/>
      <c r="W1716" s="14"/>
      <c r="X1716" s="14"/>
      <c r="Y1716" s="14"/>
      <c r="Z1716" s="14"/>
      <c r="AA1716" s="14"/>
      <c r="AB1716" s="14"/>
      <c r="AC1716" s="14"/>
      <c r="AD1716" s="14"/>
      <c r="AE1716" s="14"/>
      <c r="AT1716" s="257" t="s">
        <v>172</v>
      </c>
      <c r="AU1716" s="257" t="s">
        <v>83</v>
      </c>
      <c r="AV1716" s="14" t="s">
        <v>83</v>
      </c>
      <c r="AW1716" s="14" t="s">
        <v>30</v>
      </c>
      <c r="AX1716" s="14" t="s">
        <v>73</v>
      </c>
      <c r="AY1716" s="257" t="s">
        <v>160</v>
      </c>
    </row>
    <row r="1717" s="14" customFormat="1">
      <c r="A1717" s="14"/>
      <c r="B1717" s="247"/>
      <c r="C1717" s="248"/>
      <c r="D1717" s="232" t="s">
        <v>172</v>
      </c>
      <c r="E1717" s="249" t="s">
        <v>1</v>
      </c>
      <c r="F1717" s="250" t="s">
        <v>1773</v>
      </c>
      <c r="G1717" s="248"/>
      <c r="H1717" s="251">
        <v>17.100000000000001</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172</v>
      </c>
      <c r="AU1717" s="257" t="s">
        <v>83</v>
      </c>
      <c r="AV1717" s="14" t="s">
        <v>83</v>
      </c>
      <c r="AW1717" s="14" t="s">
        <v>30</v>
      </c>
      <c r="AX1717" s="14" t="s">
        <v>73</v>
      </c>
      <c r="AY1717" s="257" t="s">
        <v>160</v>
      </c>
    </row>
    <row r="1718" s="14" customFormat="1">
      <c r="A1718" s="14"/>
      <c r="B1718" s="247"/>
      <c r="C1718" s="248"/>
      <c r="D1718" s="232" t="s">
        <v>172</v>
      </c>
      <c r="E1718" s="249" t="s">
        <v>1</v>
      </c>
      <c r="F1718" s="250" t="s">
        <v>1774</v>
      </c>
      <c r="G1718" s="248"/>
      <c r="H1718" s="251">
        <v>16.670000000000002</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172</v>
      </c>
      <c r="AU1718" s="257" t="s">
        <v>83</v>
      </c>
      <c r="AV1718" s="14" t="s">
        <v>83</v>
      </c>
      <c r="AW1718" s="14" t="s">
        <v>30</v>
      </c>
      <c r="AX1718" s="14" t="s">
        <v>73</v>
      </c>
      <c r="AY1718" s="257" t="s">
        <v>160</v>
      </c>
    </row>
    <row r="1719" s="14" customFormat="1">
      <c r="A1719" s="14"/>
      <c r="B1719" s="247"/>
      <c r="C1719" s="248"/>
      <c r="D1719" s="232" t="s">
        <v>172</v>
      </c>
      <c r="E1719" s="249" t="s">
        <v>1</v>
      </c>
      <c r="F1719" s="250" t="s">
        <v>1775</v>
      </c>
      <c r="G1719" s="248"/>
      <c r="H1719" s="251">
        <v>4</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172</v>
      </c>
      <c r="AU1719" s="257" t="s">
        <v>83</v>
      </c>
      <c r="AV1719" s="14" t="s">
        <v>83</v>
      </c>
      <c r="AW1719" s="14" t="s">
        <v>30</v>
      </c>
      <c r="AX1719" s="14" t="s">
        <v>73</v>
      </c>
      <c r="AY1719" s="257" t="s">
        <v>160</v>
      </c>
    </row>
    <row r="1720" s="14" customFormat="1">
      <c r="A1720" s="14"/>
      <c r="B1720" s="247"/>
      <c r="C1720" s="248"/>
      <c r="D1720" s="232" t="s">
        <v>172</v>
      </c>
      <c r="E1720" s="249" t="s">
        <v>1</v>
      </c>
      <c r="F1720" s="250" t="s">
        <v>1776</v>
      </c>
      <c r="G1720" s="248"/>
      <c r="H1720" s="251">
        <v>4</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172</v>
      </c>
      <c r="AU1720" s="257" t="s">
        <v>83</v>
      </c>
      <c r="AV1720" s="14" t="s">
        <v>83</v>
      </c>
      <c r="AW1720" s="14" t="s">
        <v>30</v>
      </c>
      <c r="AX1720" s="14" t="s">
        <v>73</v>
      </c>
      <c r="AY1720" s="257" t="s">
        <v>160</v>
      </c>
    </row>
    <row r="1721" s="14" customFormat="1">
      <c r="A1721" s="14"/>
      <c r="B1721" s="247"/>
      <c r="C1721" s="248"/>
      <c r="D1721" s="232" t="s">
        <v>172</v>
      </c>
      <c r="E1721" s="249" t="s">
        <v>1</v>
      </c>
      <c r="F1721" s="250" t="s">
        <v>1777</v>
      </c>
      <c r="G1721" s="248"/>
      <c r="H1721" s="251">
        <v>18.239999999999998</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172</v>
      </c>
      <c r="AU1721" s="257" t="s">
        <v>83</v>
      </c>
      <c r="AV1721" s="14" t="s">
        <v>83</v>
      </c>
      <c r="AW1721" s="14" t="s">
        <v>30</v>
      </c>
      <c r="AX1721" s="14" t="s">
        <v>73</v>
      </c>
      <c r="AY1721" s="257" t="s">
        <v>160</v>
      </c>
    </row>
    <row r="1722" s="14" customFormat="1">
      <c r="A1722" s="14"/>
      <c r="B1722" s="247"/>
      <c r="C1722" s="248"/>
      <c r="D1722" s="232" t="s">
        <v>172</v>
      </c>
      <c r="E1722" s="249" t="s">
        <v>1</v>
      </c>
      <c r="F1722" s="250" t="s">
        <v>1778</v>
      </c>
      <c r="G1722" s="248"/>
      <c r="H1722" s="251">
        <v>18.670000000000002</v>
      </c>
      <c r="I1722" s="252"/>
      <c r="J1722" s="248"/>
      <c r="K1722" s="248"/>
      <c r="L1722" s="253"/>
      <c r="M1722" s="254"/>
      <c r="N1722" s="255"/>
      <c r="O1722" s="255"/>
      <c r="P1722" s="255"/>
      <c r="Q1722" s="255"/>
      <c r="R1722" s="255"/>
      <c r="S1722" s="255"/>
      <c r="T1722" s="256"/>
      <c r="U1722" s="14"/>
      <c r="V1722" s="14"/>
      <c r="W1722" s="14"/>
      <c r="X1722" s="14"/>
      <c r="Y1722" s="14"/>
      <c r="Z1722" s="14"/>
      <c r="AA1722" s="14"/>
      <c r="AB1722" s="14"/>
      <c r="AC1722" s="14"/>
      <c r="AD1722" s="14"/>
      <c r="AE1722" s="14"/>
      <c r="AT1722" s="257" t="s">
        <v>172</v>
      </c>
      <c r="AU1722" s="257" t="s">
        <v>83</v>
      </c>
      <c r="AV1722" s="14" t="s">
        <v>83</v>
      </c>
      <c r="AW1722" s="14" t="s">
        <v>30</v>
      </c>
      <c r="AX1722" s="14" t="s">
        <v>73</v>
      </c>
      <c r="AY1722" s="257" t="s">
        <v>160</v>
      </c>
    </row>
    <row r="1723" s="14" customFormat="1">
      <c r="A1723" s="14"/>
      <c r="B1723" s="247"/>
      <c r="C1723" s="248"/>
      <c r="D1723" s="232" t="s">
        <v>172</v>
      </c>
      <c r="E1723" s="249" t="s">
        <v>1</v>
      </c>
      <c r="F1723" s="250" t="s">
        <v>1779</v>
      </c>
      <c r="G1723" s="248"/>
      <c r="H1723" s="251">
        <v>15.44</v>
      </c>
      <c r="I1723" s="252"/>
      <c r="J1723" s="248"/>
      <c r="K1723" s="248"/>
      <c r="L1723" s="253"/>
      <c r="M1723" s="254"/>
      <c r="N1723" s="255"/>
      <c r="O1723" s="255"/>
      <c r="P1723" s="255"/>
      <c r="Q1723" s="255"/>
      <c r="R1723" s="255"/>
      <c r="S1723" s="255"/>
      <c r="T1723" s="256"/>
      <c r="U1723" s="14"/>
      <c r="V1723" s="14"/>
      <c r="W1723" s="14"/>
      <c r="X1723" s="14"/>
      <c r="Y1723" s="14"/>
      <c r="Z1723" s="14"/>
      <c r="AA1723" s="14"/>
      <c r="AB1723" s="14"/>
      <c r="AC1723" s="14"/>
      <c r="AD1723" s="14"/>
      <c r="AE1723" s="14"/>
      <c r="AT1723" s="257" t="s">
        <v>172</v>
      </c>
      <c r="AU1723" s="257" t="s">
        <v>83</v>
      </c>
      <c r="AV1723" s="14" t="s">
        <v>83</v>
      </c>
      <c r="AW1723" s="14" t="s">
        <v>30</v>
      </c>
      <c r="AX1723" s="14" t="s">
        <v>73</v>
      </c>
      <c r="AY1723" s="257" t="s">
        <v>160</v>
      </c>
    </row>
    <row r="1724" s="14" customFormat="1">
      <c r="A1724" s="14"/>
      <c r="B1724" s="247"/>
      <c r="C1724" s="248"/>
      <c r="D1724" s="232" t="s">
        <v>172</v>
      </c>
      <c r="E1724" s="249" t="s">
        <v>1</v>
      </c>
      <c r="F1724" s="250" t="s">
        <v>1780</v>
      </c>
      <c r="G1724" s="248"/>
      <c r="H1724" s="251">
        <v>15.44</v>
      </c>
      <c r="I1724" s="252"/>
      <c r="J1724" s="248"/>
      <c r="K1724" s="248"/>
      <c r="L1724" s="253"/>
      <c r="M1724" s="254"/>
      <c r="N1724" s="255"/>
      <c r="O1724" s="255"/>
      <c r="P1724" s="255"/>
      <c r="Q1724" s="255"/>
      <c r="R1724" s="255"/>
      <c r="S1724" s="255"/>
      <c r="T1724" s="256"/>
      <c r="U1724" s="14"/>
      <c r="V1724" s="14"/>
      <c r="W1724" s="14"/>
      <c r="X1724" s="14"/>
      <c r="Y1724" s="14"/>
      <c r="Z1724" s="14"/>
      <c r="AA1724" s="14"/>
      <c r="AB1724" s="14"/>
      <c r="AC1724" s="14"/>
      <c r="AD1724" s="14"/>
      <c r="AE1724" s="14"/>
      <c r="AT1724" s="257" t="s">
        <v>172</v>
      </c>
      <c r="AU1724" s="257" t="s">
        <v>83</v>
      </c>
      <c r="AV1724" s="14" t="s">
        <v>83</v>
      </c>
      <c r="AW1724" s="14" t="s">
        <v>30</v>
      </c>
      <c r="AX1724" s="14" t="s">
        <v>73</v>
      </c>
      <c r="AY1724" s="257" t="s">
        <v>160</v>
      </c>
    </row>
    <row r="1725" s="14" customFormat="1">
      <c r="A1725" s="14"/>
      <c r="B1725" s="247"/>
      <c r="C1725" s="248"/>
      <c r="D1725" s="232" t="s">
        <v>172</v>
      </c>
      <c r="E1725" s="249" t="s">
        <v>1</v>
      </c>
      <c r="F1725" s="250" t="s">
        <v>1781</v>
      </c>
      <c r="G1725" s="248"/>
      <c r="H1725" s="251">
        <v>15.15</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172</v>
      </c>
      <c r="AU1725" s="257" t="s">
        <v>83</v>
      </c>
      <c r="AV1725" s="14" t="s">
        <v>83</v>
      </c>
      <c r="AW1725" s="14" t="s">
        <v>30</v>
      </c>
      <c r="AX1725" s="14" t="s">
        <v>73</v>
      </c>
      <c r="AY1725" s="257" t="s">
        <v>160</v>
      </c>
    </row>
    <row r="1726" s="14" customFormat="1">
      <c r="A1726" s="14"/>
      <c r="B1726" s="247"/>
      <c r="C1726" s="248"/>
      <c r="D1726" s="232" t="s">
        <v>172</v>
      </c>
      <c r="E1726" s="249" t="s">
        <v>1</v>
      </c>
      <c r="F1726" s="250" t="s">
        <v>1782</v>
      </c>
      <c r="G1726" s="248"/>
      <c r="H1726" s="251">
        <v>14.75</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172</v>
      </c>
      <c r="AU1726" s="257" t="s">
        <v>83</v>
      </c>
      <c r="AV1726" s="14" t="s">
        <v>83</v>
      </c>
      <c r="AW1726" s="14" t="s">
        <v>30</v>
      </c>
      <c r="AX1726" s="14" t="s">
        <v>73</v>
      </c>
      <c r="AY1726" s="257" t="s">
        <v>160</v>
      </c>
    </row>
    <row r="1727" s="14" customFormat="1">
      <c r="A1727" s="14"/>
      <c r="B1727" s="247"/>
      <c r="C1727" s="248"/>
      <c r="D1727" s="232" t="s">
        <v>172</v>
      </c>
      <c r="E1727" s="249" t="s">
        <v>1</v>
      </c>
      <c r="F1727" s="250" t="s">
        <v>1783</v>
      </c>
      <c r="G1727" s="248"/>
      <c r="H1727" s="251">
        <v>12.75</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172</v>
      </c>
      <c r="AU1727" s="257" t="s">
        <v>83</v>
      </c>
      <c r="AV1727" s="14" t="s">
        <v>83</v>
      </c>
      <c r="AW1727" s="14" t="s">
        <v>30</v>
      </c>
      <c r="AX1727" s="14" t="s">
        <v>73</v>
      </c>
      <c r="AY1727" s="257" t="s">
        <v>160</v>
      </c>
    </row>
    <row r="1728" s="14" customFormat="1">
      <c r="A1728" s="14"/>
      <c r="B1728" s="247"/>
      <c r="C1728" s="248"/>
      <c r="D1728" s="232" t="s">
        <v>172</v>
      </c>
      <c r="E1728" s="249" t="s">
        <v>1</v>
      </c>
      <c r="F1728" s="250" t="s">
        <v>1784</v>
      </c>
      <c r="G1728" s="248"/>
      <c r="H1728" s="251">
        <v>27.02</v>
      </c>
      <c r="I1728" s="252"/>
      <c r="J1728" s="248"/>
      <c r="K1728" s="248"/>
      <c r="L1728" s="253"/>
      <c r="M1728" s="254"/>
      <c r="N1728" s="255"/>
      <c r="O1728" s="255"/>
      <c r="P1728" s="255"/>
      <c r="Q1728" s="255"/>
      <c r="R1728" s="255"/>
      <c r="S1728" s="255"/>
      <c r="T1728" s="256"/>
      <c r="U1728" s="14"/>
      <c r="V1728" s="14"/>
      <c r="W1728" s="14"/>
      <c r="X1728" s="14"/>
      <c r="Y1728" s="14"/>
      <c r="Z1728" s="14"/>
      <c r="AA1728" s="14"/>
      <c r="AB1728" s="14"/>
      <c r="AC1728" s="14"/>
      <c r="AD1728" s="14"/>
      <c r="AE1728" s="14"/>
      <c r="AT1728" s="257" t="s">
        <v>172</v>
      </c>
      <c r="AU1728" s="257" t="s">
        <v>83</v>
      </c>
      <c r="AV1728" s="14" t="s">
        <v>83</v>
      </c>
      <c r="AW1728" s="14" t="s">
        <v>30</v>
      </c>
      <c r="AX1728" s="14" t="s">
        <v>73</v>
      </c>
      <c r="AY1728" s="257" t="s">
        <v>160</v>
      </c>
    </row>
    <row r="1729" s="14" customFormat="1">
      <c r="A1729" s="14"/>
      <c r="B1729" s="247"/>
      <c r="C1729" s="248"/>
      <c r="D1729" s="232" t="s">
        <v>172</v>
      </c>
      <c r="E1729" s="249" t="s">
        <v>1</v>
      </c>
      <c r="F1729" s="250" t="s">
        <v>1785</v>
      </c>
      <c r="G1729" s="248"/>
      <c r="H1729" s="251">
        <v>43.25</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172</v>
      </c>
      <c r="AU1729" s="257" t="s">
        <v>83</v>
      </c>
      <c r="AV1729" s="14" t="s">
        <v>83</v>
      </c>
      <c r="AW1729" s="14" t="s">
        <v>30</v>
      </c>
      <c r="AX1729" s="14" t="s">
        <v>73</v>
      </c>
      <c r="AY1729" s="257" t="s">
        <v>160</v>
      </c>
    </row>
    <row r="1730" s="15" customFormat="1">
      <c r="A1730" s="15"/>
      <c r="B1730" s="258"/>
      <c r="C1730" s="259"/>
      <c r="D1730" s="232" t="s">
        <v>172</v>
      </c>
      <c r="E1730" s="260" t="s">
        <v>1</v>
      </c>
      <c r="F1730" s="261" t="s">
        <v>177</v>
      </c>
      <c r="G1730" s="259"/>
      <c r="H1730" s="262">
        <v>353.86000000000001</v>
      </c>
      <c r="I1730" s="263"/>
      <c r="J1730" s="259"/>
      <c r="K1730" s="259"/>
      <c r="L1730" s="264"/>
      <c r="M1730" s="265"/>
      <c r="N1730" s="266"/>
      <c r="O1730" s="266"/>
      <c r="P1730" s="266"/>
      <c r="Q1730" s="266"/>
      <c r="R1730" s="266"/>
      <c r="S1730" s="266"/>
      <c r="T1730" s="267"/>
      <c r="U1730" s="15"/>
      <c r="V1730" s="15"/>
      <c r="W1730" s="15"/>
      <c r="X1730" s="15"/>
      <c r="Y1730" s="15"/>
      <c r="Z1730" s="15"/>
      <c r="AA1730" s="15"/>
      <c r="AB1730" s="15"/>
      <c r="AC1730" s="15"/>
      <c r="AD1730" s="15"/>
      <c r="AE1730" s="15"/>
      <c r="AT1730" s="268" t="s">
        <v>172</v>
      </c>
      <c r="AU1730" s="268" t="s">
        <v>83</v>
      </c>
      <c r="AV1730" s="15" t="s">
        <v>161</v>
      </c>
      <c r="AW1730" s="15" t="s">
        <v>30</v>
      </c>
      <c r="AX1730" s="15" t="s">
        <v>73</v>
      </c>
      <c r="AY1730" s="268" t="s">
        <v>160</v>
      </c>
    </row>
    <row r="1731" s="16" customFormat="1">
      <c r="A1731" s="16"/>
      <c r="B1731" s="269"/>
      <c r="C1731" s="270"/>
      <c r="D1731" s="232" t="s">
        <v>172</v>
      </c>
      <c r="E1731" s="271" t="s">
        <v>1</v>
      </c>
      <c r="F1731" s="272" t="s">
        <v>182</v>
      </c>
      <c r="G1731" s="270"/>
      <c r="H1731" s="273">
        <v>709.58000000000004</v>
      </c>
      <c r="I1731" s="274"/>
      <c r="J1731" s="270"/>
      <c r="K1731" s="270"/>
      <c r="L1731" s="275"/>
      <c r="M1731" s="276"/>
      <c r="N1731" s="277"/>
      <c r="O1731" s="277"/>
      <c r="P1731" s="277"/>
      <c r="Q1731" s="277"/>
      <c r="R1731" s="277"/>
      <c r="S1731" s="277"/>
      <c r="T1731" s="278"/>
      <c r="U1731" s="16"/>
      <c r="V1731" s="16"/>
      <c r="W1731" s="16"/>
      <c r="X1731" s="16"/>
      <c r="Y1731" s="16"/>
      <c r="Z1731" s="16"/>
      <c r="AA1731" s="16"/>
      <c r="AB1731" s="16"/>
      <c r="AC1731" s="16"/>
      <c r="AD1731" s="16"/>
      <c r="AE1731" s="16"/>
      <c r="AT1731" s="279" t="s">
        <v>172</v>
      </c>
      <c r="AU1731" s="279" t="s">
        <v>83</v>
      </c>
      <c r="AV1731" s="16" t="s">
        <v>168</v>
      </c>
      <c r="AW1731" s="16" t="s">
        <v>30</v>
      </c>
      <c r="AX1731" s="16" t="s">
        <v>81</v>
      </c>
      <c r="AY1731" s="279" t="s">
        <v>160</v>
      </c>
    </row>
    <row r="1732" s="2" customFormat="1" ht="24.15" customHeight="1">
      <c r="A1732" s="39"/>
      <c r="B1732" s="40"/>
      <c r="C1732" s="219" t="s">
        <v>1786</v>
      </c>
      <c r="D1732" s="219" t="s">
        <v>163</v>
      </c>
      <c r="E1732" s="220" t="s">
        <v>1787</v>
      </c>
      <c r="F1732" s="221" t="s">
        <v>1788</v>
      </c>
      <c r="G1732" s="222" t="s">
        <v>166</v>
      </c>
      <c r="H1732" s="223">
        <v>709.58000000000004</v>
      </c>
      <c r="I1732" s="224"/>
      <c r="J1732" s="225">
        <f>ROUND(I1732*H1732,2)</f>
        <v>0</v>
      </c>
      <c r="K1732" s="221" t="s">
        <v>167</v>
      </c>
      <c r="L1732" s="45"/>
      <c r="M1732" s="226" t="s">
        <v>1</v>
      </c>
      <c r="N1732" s="227" t="s">
        <v>38</v>
      </c>
      <c r="O1732" s="92"/>
      <c r="P1732" s="228">
        <f>O1732*H1732</f>
        <v>0</v>
      </c>
      <c r="Q1732" s="228">
        <v>3.3000000000000003E-05</v>
      </c>
      <c r="R1732" s="228">
        <f>Q1732*H1732</f>
        <v>0.023416140000000002</v>
      </c>
      <c r="S1732" s="228">
        <v>0</v>
      </c>
      <c r="T1732" s="229">
        <f>S1732*H1732</f>
        <v>0</v>
      </c>
      <c r="U1732" s="39"/>
      <c r="V1732" s="39"/>
      <c r="W1732" s="39"/>
      <c r="X1732" s="39"/>
      <c r="Y1732" s="39"/>
      <c r="Z1732" s="39"/>
      <c r="AA1732" s="39"/>
      <c r="AB1732" s="39"/>
      <c r="AC1732" s="39"/>
      <c r="AD1732" s="39"/>
      <c r="AE1732" s="39"/>
      <c r="AR1732" s="230" t="s">
        <v>251</v>
      </c>
      <c r="AT1732" s="230" t="s">
        <v>163</v>
      </c>
      <c r="AU1732" s="230" t="s">
        <v>83</v>
      </c>
      <c r="AY1732" s="18" t="s">
        <v>160</v>
      </c>
      <c r="BE1732" s="231">
        <f>IF(N1732="základní",J1732,0)</f>
        <v>0</v>
      </c>
      <c r="BF1732" s="231">
        <f>IF(N1732="snížená",J1732,0)</f>
        <v>0</v>
      </c>
      <c r="BG1732" s="231">
        <f>IF(N1732="zákl. přenesená",J1732,0)</f>
        <v>0</v>
      </c>
      <c r="BH1732" s="231">
        <f>IF(N1732="sníž. přenesená",J1732,0)</f>
        <v>0</v>
      </c>
      <c r="BI1732" s="231">
        <f>IF(N1732="nulová",J1732,0)</f>
        <v>0</v>
      </c>
      <c r="BJ1732" s="18" t="s">
        <v>81</v>
      </c>
      <c r="BK1732" s="231">
        <f>ROUND(I1732*H1732,2)</f>
        <v>0</v>
      </c>
      <c r="BL1732" s="18" t="s">
        <v>251</v>
      </c>
      <c r="BM1732" s="230" t="s">
        <v>1789</v>
      </c>
    </row>
    <row r="1733" s="2" customFormat="1">
      <c r="A1733" s="39"/>
      <c r="B1733" s="40"/>
      <c r="C1733" s="41"/>
      <c r="D1733" s="232" t="s">
        <v>170</v>
      </c>
      <c r="E1733" s="41"/>
      <c r="F1733" s="233" t="s">
        <v>1790</v>
      </c>
      <c r="G1733" s="41"/>
      <c r="H1733" s="41"/>
      <c r="I1733" s="234"/>
      <c r="J1733" s="41"/>
      <c r="K1733" s="41"/>
      <c r="L1733" s="45"/>
      <c r="M1733" s="235"/>
      <c r="N1733" s="236"/>
      <c r="O1733" s="92"/>
      <c r="P1733" s="92"/>
      <c r="Q1733" s="92"/>
      <c r="R1733" s="92"/>
      <c r="S1733" s="92"/>
      <c r="T1733" s="93"/>
      <c r="U1733" s="39"/>
      <c r="V1733" s="39"/>
      <c r="W1733" s="39"/>
      <c r="X1733" s="39"/>
      <c r="Y1733" s="39"/>
      <c r="Z1733" s="39"/>
      <c r="AA1733" s="39"/>
      <c r="AB1733" s="39"/>
      <c r="AC1733" s="39"/>
      <c r="AD1733" s="39"/>
      <c r="AE1733" s="39"/>
      <c r="AT1733" s="18" t="s">
        <v>170</v>
      </c>
      <c r="AU1733" s="18" t="s">
        <v>83</v>
      </c>
    </row>
    <row r="1734" s="2" customFormat="1" ht="24.15" customHeight="1">
      <c r="A1734" s="39"/>
      <c r="B1734" s="40"/>
      <c r="C1734" s="219" t="s">
        <v>1791</v>
      </c>
      <c r="D1734" s="219" t="s">
        <v>163</v>
      </c>
      <c r="E1734" s="220" t="s">
        <v>1792</v>
      </c>
      <c r="F1734" s="221" t="s">
        <v>1793</v>
      </c>
      <c r="G1734" s="222" t="s">
        <v>166</v>
      </c>
      <c r="H1734" s="223">
        <v>709.58000000000004</v>
      </c>
      <c r="I1734" s="224"/>
      <c r="J1734" s="225">
        <f>ROUND(I1734*H1734,2)</f>
        <v>0</v>
      </c>
      <c r="K1734" s="221" t="s">
        <v>167</v>
      </c>
      <c r="L1734" s="45"/>
      <c r="M1734" s="226" t="s">
        <v>1</v>
      </c>
      <c r="N1734" s="227" t="s">
        <v>38</v>
      </c>
      <c r="O1734" s="92"/>
      <c r="P1734" s="228">
        <f>O1734*H1734</f>
        <v>0</v>
      </c>
      <c r="Q1734" s="228">
        <v>0.0075820000000000002</v>
      </c>
      <c r="R1734" s="228">
        <f>Q1734*H1734</f>
        <v>5.3800355600000005</v>
      </c>
      <c r="S1734" s="228">
        <v>0</v>
      </c>
      <c r="T1734" s="229">
        <f>S1734*H1734</f>
        <v>0</v>
      </c>
      <c r="U1734" s="39"/>
      <c r="V1734" s="39"/>
      <c r="W1734" s="39"/>
      <c r="X1734" s="39"/>
      <c r="Y1734" s="39"/>
      <c r="Z1734" s="39"/>
      <c r="AA1734" s="39"/>
      <c r="AB1734" s="39"/>
      <c r="AC1734" s="39"/>
      <c r="AD1734" s="39"/>
      <c r="AE1734" s="39"/>
      <c r="AR1734" s="230" t="s">
        <v>251</v>
      </c>
      <c r="AT1734" s="230" t="s">
        <v>163</v>
      </c>
      <c r="AU1734" s="230" t="s">
        <v>83</v>
      </c>
      <c r="AY1734" s="18" t="s">
        <v>160</v>
      </c>
      <c r="BE1734" s="231">
        <f>IF(N1734="základní",J1734,0)</f>
        <v>0</v>
      </c>
      <c r="BF1734" s="231">
        <f>IF(N1734="snížená",J1734,0)</f>
        <v>0</v>
      </c>
      <c r="BG1734" s="231">
        <f>IF(N1734="zákl. přenesená",J1734,0)</f>
        <v>0</v>
      </c>
      <c r="BH1734" s="231">
        <f>IF(N1734="sníž. přenesená",J1734,0)</f>
        <v>0</v>
      </c>
      <c r="BI1734" s="231">
        <f>IF(N1734="nulová",J1734,0)</f>
        <v>0</v>
      </c>
      <c r="BJ1734" s="18" t="s">
        <v>81</v>
      </c>
      <c r="BK1734" s="231">
        <f>ROUND(I1734*H1734,2)</f>
        <v>0</v>
      </c>
      <c r="BL1734" s="18" t="s">
        <v>251</v>
      </c>
      <c r="BM1734" s="230" t="s">
        <v>1794</v>
      </c>
    </row>
    <row r="1735" s="2" customFormat="1">
      <c r="A1735" s="39"/>
      <c r="B1735" s="40"/>
      <c r="C1735" s="41"/>
      <c r="D1735" s="232" t="s">
        <v>170</v>
      </c>
      <c r="E1735" s="41"/>
      <c r="F1735" s="233" t="s">
        <v>1795</v>
      </c>
      <c r="G1735" s="41"/>
      <c r="H1735" s="41"/>
      <c r="I1735" s="234"/>
      <c r="J1735" s="41"/>
      <c r="K1735" s="41"/>
      <c r="L1735" s="45"/>
      <c r="M1735" s="235"/>
      <c r="N1735" s="236"/>
      <c r="O1735" s="92"/>
      <c r="P1735" s="92"/>
      <c r="Q1735" s="92"/>
      <c r="R1735" s="92"/>
      <c r="S1735" s="92"/>
      <c r="T1735" s="93"/>
      <c r="U1735" s="39"/>
      <c r="V1735" s="39"/>
      <c r="W1735" s="39"/>
      <c r="X1735" s="39"/>
      <c r="Y1735" s="39"/>
      <c r="Z1735" s="39"/>
      <c r="AA1735" s="39"/>
      <c r="AB1735" s="39"/>
      <c r="AC1735" s="39"/>
      <c r="AD1735" s="39"/>
      <c r="AE1735" s="39"/>
      <c r="AT1735" s="18" t="s">
        <v>170</v>
      </c>
      <c r="AU1735" s="18" t="s">
        <v>83</v>
      </c>
    </row>
    <row r="1736" s="13" customFormat="1">
      <c r="A1736" s="13"/>
      <c r="B1736" s="237"/>
      <c r="C1736" s="238"/>
      <c r="D1736" s="232" t="s">
        <v>172</v>
      </c>
      <c r="E1736" s="239" t="s">
        <v>1</v>
      </c>
      <c r="F1736" s="240" t="s">
        <v>173</v>
      </c>
      <c r="G1736" s="238"/>
      <c r="H1736" s="239" t="s">
        <v>1</v>
      </c>
      <c r="I1736" s="241"/>
      <c r="J1736" s="238"/>
      <c r="K1736" s="238"/>
      <c r="L1736" s="242"/>
      <c r="M1736" s="243"/>
      <c r="N1736" s="244"/>
      <c r="O1736" s="244"/>
      <c r="P1736" s="244"/>
      <c r="Q1736" s="244"/>
      <c r="R1736" s="244"/>
      <c r="S1736" s="244"/>
      <c r="T1736" s="245"/>
      <c r="U1736" s="13"/>
      <c r="V1736" s="13"/>
      <c r="W1736" s="13"/>
      <c r="X1736" s="13"/>
      <c r="Y1736" s="13"/>
      <c r="Z1736" s="13"/>
      <c r="AA1736" s="13"/>
      <c r="AB1736" s="13"/>
      <c r="AC1736" s="13"/>
      <c r="AD1736" s="13"/>
      <c r="AE1736" s="13"/>
      <c r="AT1736" s="246" t="s">
        <v>172</v>
      </c>
      <c r="AU1736" s="246" t="s">
        <v>83</v>
      </c>
      <c r="AV1736" s="13" t="s">
        <v>81</v>
      </c>
      <c r="AW1736" s="13" t="s">
        <v>30</v>
      </c>
      <c r="AX1736" s="13" t="s">
        <v>73</v>
      </c>
      <c r="AY1736" s="246" t="s">
        <v>160</v>
      </c>
    </row>
    <row r="1737" s="14" customFormat="1">
      <c r="A1737" s="14"/>
      <c r="B1737" s="247"/>
      <c r="C1737" s="248"/>
      <c r="D1737" s="232" t="s">
        <v>172</v>
      </c>
      <c r="E1737" s="249" t="s">
        <v>1</v>
      </c>
      <c r="F1737" s="250" t="s">
        <v>1753</v>
      </c>
      <c r="G1737" s="248"/>
      <c r="H1737" s="251">
        <v>44.75</v>
      </c>
      <c r="I1737" s="252"/>
      <c r="J1737" s="248"/>
      <c r="K1737" s="248"/>
      <c r="L1737" s="253"/>
      <c r="M1737" s="254"/>
      <c r="N1737" s="255"/>
      <c r="O1737" s="255"/>
      <c r="P1737" s="255"/>
      <c r="Q1737" s="255"/>
      <c r="R1737" s="255"/>
      <c r="S1737" s="255"/>
      <c r="T1737" s="256"/>
      <c r="U1737" s="14"/>
      <c r="V1737" s="14"/>
      <c r="W1737" s="14"/>
      <c r="X1737" s="14"/>
      <c r="Y1737" s="14"/>
      <c r="Z1737" s="14"/>
      <c r="AA1737" s="14"/>
      <c r="AB1737" s="14"/>
      <c r="AC1737" s="14"/>
      <c r="AD1737" s="14"/>
      <c r="AE1737" s="14"/>
      <c r="AT1737" s="257" t="s">
        <v>172</v>
      </c>
      <c r="AU1737" s="257" t="s">
        <v>83</v>
      </c>
      <c r="AV1737" s="14" t="s">
        <v>83</v>
      </c>
      <c r="AW1737" s="14" t="s">
        <v>30</v>
      </c>
      <c r="AX1737" s="14" t="s">
        <v>73</v>
      </c>
      <c r="AY1737" s="257" t="s">
        <v>160</v>
      </c>
    </row>
    <row r="1738" s="14" customFormat="1">
      <c r="A1738" s="14"/>
      <c r="B1738" s="247"/>
      <c r="C1738" s="248"/>
      <c r="D1738" s="232" t="s">
        <v>172</v>
      </c>
      <c r="E1738" s="249" t="s">
        <v>1</v>
      </c>
      <c r="F1738" s="250" t="s">
        <v>1754</v>
      </c>
      <c r="G1738" s="248"/>
      <c r="H1738" s="251">
        <v>84.5</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172</v>
      </c>
      <c r="AU1738" s="257" t="s">
        <v>83</v>
      </c>
      <c r="AV1738" s="14" t="s">
        <v>83</v>
      </c>
      <c r="AW1738" s="14" t="s">
        <v>30</v>
      </c>
      <c r="AX1738" s="14" t="s">
        <v>73</v>
      </c>
      <c r="AY1738" s="257" t="s">
        <v>160</v>
      </c>
    </row>
    <row r="1739" s="14" customFormat="1">
      <c r="A1739" s="14"/>
      <c r="B1739" s="247"/>
      <c r="C1739" s="248"/>
      <c r="D1739" s="232" t="s">
        <v>172</v>
      </c>
      <c r="E1739" s="249" t="s">
        <v>1</v>
      </c>
      <c r="F1739" s="250" t="s">
        <v>1755</v>
      </c>
      <c r="G1739" s="248"/>
      <c r="H1739" s="251">
        <v>22.870000000000001</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172</v>
      </c>
      <c r="AU1739" s="257" t="s">
        <v>83</v>
      </c>
      <c r="AV1739" s="14" t="s">
        <v>83</v>
      </c>
      <c r="AW1739" s="14" t="s">
        <v>30</v>
      </c>
      <c r="AX1739" s="14" t="s">
        <v>73</v>
      </c>
      <c r="AY1739" s="257" t="s">
        <v>160</v>
      </c>
    </row>
    <row r="1740" s="14" customFormat="1">
      <c r="A1740" s="14"/>
      <c r="B1740" s="247"/>
      <c r="C1740" s="248"/>
      <c r="D1740" s="232" t="s">
        <v>172</v>
      </c>
      <c r="E1740" s="249" t="s">
        <v>1</v>
      </c>
      <c r="F1740" s="250" t="s">
        <v>1756</v>
      </c>
      <c r="G1740" s="248"/>
      <c r="H1740" s="251">
        <v>12.9</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172</v>
      </c>
      <c r="AU1740" s="257" t="s">
        <v>83</v>
      </c>
      <c r="AV1740" s="14" t="s">
        <v>83</v>
      </c>
      <c r="AW1740" s="14" t="s">
        <v>30</v>
      </c>
      <c r="AX1740" s="14" t="s">
        <v>73</v>
      </c>
      <c r="AY1740" s="257" t="s">
        <v>160</v>
      </c>
    </row>
    <row r="1741" s="14" customFormat="1">
      <c r="A1741" s="14"/>
      <c r="B1741" s="247"/>
      <c r="C1741" s="248"/>
      <c r="D1741" s="232" t="s">
        <v>172</v>
      </c>
      <c r="E1741" s="249" t="s">
        <v>1</v>
      </c>
      <c r="F1741" s="250" t="s">
        <v>1757</v>
      </c>
      <c r="G1741" s="248"/>
      <c r="H1741" s="251">
        <v>18.239999999999998</v>
      </c>
      <c r="I1741" s="252"/>
      <c r="J1741" s="248"/>
      <c r="K1741" s="248"/>
      <c r="L1741" s="253"/>
      <c r="M1741" s="254"/>
      <c r="N1741" s="255"/>
      <c r="O1741" s="255"/>
      <c r="P1741" s="255"/>
      <c r="Q1741" s="255"/>
      <c r="R1741" s="255"/>
      <c r="S1741" s="255"/>
      <c r="T1741" s="256"/>
      <c r="U1741" s="14"/>
      <c r="V1741" s="14"/>
      <c r="W1741" s="14"/>
      <c r="X1741" s="14"/>
      <c r="Y1741" s="14"/>
      <c r="Z1741" s="14"/>
      <c r="AA1741" s="14"/>
      <c r="AB1741" s="14"/>
      <c r="AC1741" s="14"/>
      <c r="AD1741" s="14"/>
      <c r="AE1741" s="14"/>
      <c r="AT1741" s="257" t="s">
        <v>172</v>
      </c>
      <c r="AU1741" s="257" t="s">
        <v>83</v>
      </c>
      <c r="AV1741" s="14" t="s">
        <v>83</v>
      </c>
      <c r="AW1741" s="14" t="s">
        <v>30</v>
      </c>
      <c r="AX1741" s="14" t="s">
        <v>73</v>
      </c>
      <c r="AY1741" s="257" t="s">
        <v>160</v>
      </c>
    </row>
    <row r="1742" s="14" customFormat="1">
      <c r="A1742" s="14"/>
      <c r="B1742" s="247"/>
      <c r="C1742" s="248"/>
      <c r="D1742" s="232" t="s">
        <v>172</v>
      </c>
      <c r="E1742" s="249" t="s">
        <v>1</v>
      </c>
      <c r="F1742" s="250" t="s">
        <v>1758</v>
      </c>
      <c r="G1742" s="248"/>
      <c r="H1742" s="251">
        <v>18.670000000000002</v>
      </c>
      <c r="I1742" s="252"/>
      <c r="J1742" s="248"/>
      <c r="K1742" s="248"/>
      <c r="L1742" s="253"/>
      <c r="M1742" s="254"/>
      <c r="N1742" s="255"/>
      <c r="O1742" s="255"/>
      <c r="P1742" s="255"/>
      <c r="Q1742" s="255"/>
      <c r="R1742" s="255"/>
      <c r="S1742" s="255"/>
      <c r="T1742" s="256"/>
      <c r="U1742" s="14"/>
      <c r="V1742" s="14"/>
      <c r="W1742" s="14"/>
      <c r="X1742" s="14"/>
      <c r="Y1742" s="14"/>
      <c r="Z1742" s="14"/>
      <c r="AA1742" s="14"/>
      <c r="AB1742" s="14"/>
      <c r="AC1742" s="14"/>
      <c r="AD1742" s="14"/>
      <c r="AE1742" s="14"/>
      <c r="AT1742" s="257" t="s">
        <v>172</v>
      </c>
      <c r="AU1742" s="257" t="s">
        <v>83</v>
      </c>
      <c r="AV1742" s="14" t="s">
        <v>83</v>
      </c>
      <c r="AW1742" s="14" t="s">
        <v>30</v>
      </c>
      <c r="AX1742" s="14" t="s">
        <v>73</v>
      </c>
      <c r="AY1742" s="257" t="s">
        <v>160</v>
      </c>
    </row>
    <row r="1743" s="14" customFormat="1">
      <c r="A1743" s="14"/>
      <c r="B1743" s="247"/>
      <c r="C1743" s="248"/>
      <c r="D1743" s="232" t="s">
        <v>172</v>
      </c>
      <c r="E1743" s="249" t="s">
        <v>1</v>
      </c>
      <c r="F1743" s="250" t="s">
        <v>1759</v>
      </c>
      <c r="G1743" s="248"/>
      <c r="H1743" s="251">
        <v>15.44</v>
      </c>
      <c r="I1743" s="252"/>
      <c r="J1743" s="248"/>
      <c r="K1743" s="248"/>
      <c r="L1743" s="253"/>
      <c r="M1743" s="254"/>
      <c r="N1743" s="255"/>
      <c r="O1743" s="255"/>
      <c r="P1743" s="255"/>
      <c r="Q1743" s="255"/>
      <c r="R1743" s="255"/>
      <c r="S1743" s="255"/>
      <c r="T1743" s="256"/>
      <c r="U1743" s="14"/>
      <c r="V1743" s="14"/>
      <c r="W1743" s="14"/>
      <c r="X1743" s="14"/>
      <c r="Y1743" s="14"/>
      <c r="Z1743" s="14"/>
      <c r="AA1743" s="14"/>
      <c r="AB1743" s="14"/>
      <c r="AC1743" s="14"/>
      <c r="AD1743" s="14"/>
      <c r="AE1743" s="14"/>
      <c r="AT1743" s="257" t="s">
        <v>172</v>
      </c>
      <c r="AU1743" s="257" t="s">
        <v>83</v>
      </c>
      <c r="AV1743" s="14" t="s">
        <v>83</v>
      </c>
      <c r="AW1743" s="14" t="s">
        <v>30</v>
      </c>
      <c r="AX1743" s="14" t="s">
        <v>73</v>
      </c>
      <c r="AY1743" s="257" t="s">
        <v>160</v>
      </c>
    </row>
    <row r="1744" s="14" customFormat="1">
      <c r="A1744" s="14"/>
      <c r="B1744" s="247"/>
      <c r="C1744" s="248"/>
      <c r="D1744" s="232" t="s">
        <v>172</v>
      </c>
      <c r="E1744" s="249" t="s">
        <v>1</v>
      </c>
      <c r="F1744" s="250" t="s">
        <v>1760</v>
      </c>
      <c r="G1744" s="248"/>
      <c r="H1744" s="251">
        <v>15.44</v>
      </c>
      <c r="I1744" s="252"/>
      <c r="J1744" s="248"/>
      <c r="K1744" s="248"/>
      <c r="L1744" s="253"/>
      <c r="M1744" s="254"/>
      <c r="N1744" s="255"/>
      <c r="O1744" s="255"/>
      <c r="P1744" s="255"/>
      <c r="Q1744" s="255"/>
      <c r="R1744" s="255"/>
      <c r="S1744" s="255"/>
      <c r="T1744" s="256"/>
      <c r="U1744" s="14"/>
      <c r="V1744" s="14"/>
      <c r="W1744" s="14"/>
      <c r="X1744" s="14"/>
      <c r="Y1744" s="14"/>
      <c r="Z1744" s="14"/>
      <c r="AA1744" s="14"/>
      <c r="AB1744" s="14"/>
      <c r="AC1744" s="14"/>
      <c r="AD1744" s="14"/>
      <c r="AE1744" s="14"/>
      <c r="AT1744" s="257" t="s">
        <v>172</v>
      </c>
      <c r="AU1744" s="257" t="s">
        <v>83</v>
      </c>
      <c r="AV1744" s="14" t="s">
        <v>83</v>
      </c>
      <c r="AW1744" s="14" t="s">
        <v>30</v>
      </c>
      <c r="AX1744" s="14" t="s">
        <v>73</v>
      </c>
      <c r="AY1744" s="257" t="s">
        <v>160</v>
      </c>
    </row>
    <row r="1745" s="14" customFormat="1">
      <c r="A1745" s="14"/>
      <c r="B1745" s="247"/>
      <c r="C1745" s="248"/>
      <c r="D1745" s="232" t="s">
        <v>172</v>
      </c>
      <c r="E1745" s="249" t="s">
        <v>1</v>
      </c>
      <c r="F1745" s="250" t="s">
        <v>1761</v>
      </c>
      <c r="G1745" s="248"/>
      <c r="H1745" s="251">
        <v>15.15</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172</v>
      </c>
      <c r="AU1745" s="257" t="s">
        <v>83</v>
      </c>
      <c r="AV1745" s="14" t="s">
        <v>83</v>
      </c>
      <c r="AW1745" s="14" t="s">
        <v>30</v>
      </c>
      <c r="AX1745" s="14" t="s">
        <v>73</v>
      </c>
      <c r="AY1745" s="257" t="s">
        <v>160</v>
      </c>
    </row>
    <row r="1746" s="14" customFormat="1">
      <c r="A1746" s="14"/>
      <c r="B1746" s="247"/>
      <c r="C1746" s="248"/>
      <c r="D1746" s="232" t="s">
        <v>172</v>
      </c>
      <c r="E1746" s="249" t="s">
        <v>1</v>
      </c>
      <c r="F1746" s="250" t="s">
        <v>1762</v>
      </c>
      <c r="G1746" s="248"/>
      <c r="H1746" s="251">
        <v>14.02</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172</v>
      </c>
      <c r="AU1746" s="257" t="s">
        <v>83</v>
      </c>
      <c r="AV1746" s="14" t="s">
        <v>83</v>
      </c>
      <c r="AW1746" s="14" t="s">
        <v>30</v>
      </c>
      <c r="AX1746" s="14" t="s">
        <v>73</v>
      </c>
      <c r="AY1746" s="257" t="s">
        <v>160</v>
      </c>
    </row>
    <row r="1747" s="14" customFormat="1">
      <c r="A1747" s="14"/>
      <c r="B1747" s="247"/>
      <c r="C1747" s="248"/>
      <c r="D1747" s="232" t="s">
        <v>172</v>
      </c>
      <c r="E1747" s="249" t="s">
        <v>1</v>
      </c>
      <c r="F1747" s="250" t="s">
        <v>1763</v>
      </c>
      <c r="G1747" s="248"/>
      <c r="H1747" s="251">
        <v>13.949999999999999</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172</v>
      </c>
      <c r="AU1747" s="257" t="s">
        <v>83</v>
      </c>
      <c r="AV1747" s="14" t="s">
        <v>83</v>
      </c>
      <c r="AW1747" s="14" t="s">
        <v>30</v>
      </c>
      <c r="AX1747" s="14" t="s">
        <v>73</v>
      </c>
      <c r="AY1747" s="257" t="s">
        <v>160</v>
      </c>
    </row>
    <row r="1748" s="14" customFormat="1">
      <c r="A1748" s="14"/>
      <c r="B1748" s="247"/>
      <c r="C1748" s="248"/>
      <c r="D1748" s="232" t="s">
        <v>172</v>
      </c>
      <c r="E1748" s="249" t="s">
        <v>1</v>
      </c>
      <c r="F1748" s="250" t="s">
        <v>1764</v>
      </c>
      <c r="G1748" s="248"/>
      <c r="H1748" s="251">
        <v>11.52</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172</v>
      </c>
      <c r="AU1748" s="257" t="s">
        <v>83</v>
      </c>
      <c r="AV1748" s="14" t="s">
        <v>83</v>
      </c>
      <c r="AW1748" s="14" t="s">
        <v>30</v>
      </c>
      <c r="AX1748" s="14" t="s">
        <v>73</v>
      </c>
      <c r="AY1748" s="257" t="s">
        <v>160</v>
      </c>
    </row>
    <row r="1749" s="14" customFormat="1">
      <c r="A1749" s="14"/>
      <c r="B1749" s="247"/>
      <c r="C1749" s="248"/>
      <c r="D1749" s="232" t="s">
        <v>172</v>
      </c>
      <c r="E1749" s="249" t="s">
        <v>1</v>
      </c>
      <c r="F1749" s="250" t="s">
        <v>1765</v>
      </c>
      <c r="G1749" s="248"/>
      <c r="H1749" s="251">
        <v>12.59</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172</v>
      </c>
      <c r="AU1749" s="257" t="s">
        <v>83</v>
      </c>
      <c r="AV1749" s="14" t="s">
        <v>83</v>
      </c>
      <c r="AW1749" s="14" t="s">
        <v>30</v>
      </c>
      <c r="AX1749" s="14" t="s">
        <v>73</v>
      </c>
      <c r="AY1749" s="257" t="s">
        <v>160</v>
      </c>
    </row>
    <row r="1750" s="14" customFormat="1">
      <c r="A1750" s="14"/>
      <c r="B1750" s="247"/>
      <c r="C1750" s="248"/>
      <c r="D1750" s="232" t="s">
        <v>172</v>
      </c>
      <c r="E1750" s="249" t="s">
        <v>1</v>
      </c>
      <c r="F1750" s="250" t="s">
        <v>1766</v>
      </c>
      <c r="G1750" s="248"/>
      <c r="H1750" s="251">
        <v>14.68</v>
      </c>
      <c r="I1750" s="252"/>
      <c r="J1750" s="248"/>
      <c r="K1750" s="248"/>
      <c r="L1750" s="253"/>
      <c r="M1750" s="254"/>
      <c r="N1750" s="255"/>
      <c r="O1750" s="255"/>
      <c r="P1750" s="255"/>
      <c r="Q1750" s="255"/>
      <c r="R1750" s="255"/>
      <c r="S1750" s="255"/>
      <c r="T1750" s="256"/>
      <c r="U1750" s="14"/>
      <c r="V1750" s="14"/>
      <c r="W1750" s="14"/>
      <c r="X1750" s="14"/>
      <c r="Y1750" s="14"/>
      <c r="Z1750" s="14"/>
      <c r="AA1750" s="14"/>
      <c r="AB1750" s="14"/>
      <c r="AC1750" s="14"/>
      <c r="AD1750" s="14"/>
      <c r="AE1750" s="14"/>
      <c r="AT1750" s="257" t="s">
        <v>172</v>
      </c>
      <c r="AU1750" s="257" t="s">
        <v>83</v>
      </c>
      <c r="AV1750" s="14" t="s">
        <v>83</v>
      </c>
      <c r="AW1750" s="14" t="s">
        <v>30</v>
      </c>
      <c r="AX1750" s="14" t="s">
        <v>73</v>
      </c>
      <c r="AY1750" s="257" t="s">
        <v>160</v>
      </c>
    </row>
    <row r="1751" s="14" customFormat="1">
      <c r="A1751" s="14"/>
      <c r="B1751" s="247"/>
      <c r="C1751" s="248"/>
      <c r="D1751" s="232" t="s">
        <v>172</v>
      </c>
      <c r="E1751" s="249" t="s">
        <v>1</v>
      </c>
      <c r="F1751" s="250" t="s">
        <v>1767</v>
      </c>
      <c r="G1751" s="248"/>
      <c r="H1751" s="251">
        <v>10</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172</v>
      </c>
      <c r="AU1751" s="257" t="s">
        <v>83</v>
      </c>
      <c r="AV1751" s="14" t="s">
        <v>83</v>
      </c>
      <c r="AW1751" s="14" t="s">
        <v>30</v>
      </c>
      <c r="AX1751" s="14" t="s">
        <v>73</v>
      </c>
      <c r="AY1751" s="257" t="s">
        <v>160</v>
      </c>
    </row>
    <row r="1752" s="14" customFormat="1">
      <c r="A1752" s="14"/>
      <c r="B1752" s="247"/>
      <c r="C1752" s="248"/>
      <c r="D1752" s="232" t="s">
        <v>172</v>
      </c>
      <c r="E1752" s="249" t="s">
        <v>1</v>
      </c>
      <c r="F1752" s="250" t="s">
        <v>1768</v>
      </c>
      <c r="G1752" s="248"/>
      <c r="H1752" s="251">
        <v>31</v>
      </c>
      <c r="I1752" s="252"/>
      <c r="J1752" s="248"/>
      <c r="K1752" s="248"/>
      <c r="L1752" s="253"/>
      <c r="M1752" s="254"/>
      <c r="N1752" s="255"/>
      <c r="O1752" s="255"/>
      <c r="P1752" s="255"/>
      <c r="Q1752" s="255"/>
      <c r="R1752" s="255"/>
      <c r="S1752" s="255"/>
      <c r="T1752" s="256"/>
      <c r="U1752" s="14"/>
      <c r="V1752" s="14"/>
      <c r="W1752" s="14"/>
      <c r="X1752" s="14"/>
      <c r="Y1752" s="14"/>
      <c r="Z1752" s="14"/>
      <c r="AA1752" s="14"/>
      <c r="AB1752" s="14"/>
      <c r="AC1752" s="14"/>
      <c r="AD1752" s="14"/>
      <c r="AE1752" s="14"/>
      <c r="AT1752" s="257" t="s">
        <v>172</v>
      </c>
      <c r="AU1752" s="257" t="s">
        <v>83</v>
      </c>
      <c r="AV1752" s="14" t="s">
        <v>83</v>
      </c>
      <c r="AW1752" s="14" t="s">
        <v>30</v>
      </c>
      <c r="AX1752" s="14" t="s">
        <v>73</v>
      </c>
      <c r="AY1752" s="257" t="s">
        <v>160</v>
      </c>
    </row>
    <row r="1753" s="15" customFormat="1">
      <c r="A1753" s="15"/>
      <c r="B1753" s="258"/>
      <c r="C1753" s="259"/>
      <c r="D1753" s="232" t="s">
        <v>172</v>
      </c>
      <c r="E1753" s="260" t="s">
        <v>1</v>
      </c>
      <c r="F1753" s="261" t="s">
        <v>177</v>
      </c>
      <c r="G1753" s="259"/>
      <c r="H1753" s="262">
        <v>355.72000000000003</v>
      </c>
      <c r="I1753" s="263"/>
      <c r="J1753" s="259"/>
      <c r="K1753" s="259"/>
      <c r="L1753" s="264"/>
      <c r="M1753" s="265"/>
      <c r="N1753" s="266"/>
      <c r="O1753" s="266"/>
      <c r="P1753" s="266"/>
      <c r="Q1753" s="266"/>
      <c r="R1753" s="266"/>
      <c r="S1753" s="266"/>
      <c r="T1753" s="267"/>
      <c r="U1753" s="15"/>
      <c r="V1753" s="15"/>
      <c r="W1753" s="15"/>
      <c r="X1753" s="15"/>
      <c r="Y1753" s="15"/>
      <c r="Z1753" s="15"/>
      <c r="AA1753" s="15"/>
      <c r="AB1753" s="15"/>
      <c r="AC1753" s="15"/>
      <c r="AD1753" s="15"/>
      <c r="AE1753" s="15"/>
      <c r="AT1753" s="268" t="s">
        <v>172</v>
      </c>
      <c r="AU1753" s="268" t="s">
        <v>83</v>
      </c>
      <c r="AV1753" s="15" t="s">
        <v>161</v>
      </c>
      <c r="AW1753" s="15" t="s">
        <v>30</v>
      </c>
      <c r="AX1753" s="15" t="s">
        <v>73</v>
      </c>
      <c r="AY1753" s="268" t="s">
        <v>160</v>
      </c>
    </row>
    <row r="1754" s="13" customFormat="1">
      <c r="A1754" s="13"/>
      <c r="B1754" s="237"/>
      <c r="C1754" s="238"/>
      <c r="D1754" s="232" t="s">
        <v>172</v>
      </c>
      <c r="E1754" s="239" t="s">
        <v>1</v>
      </c>
      <c r="F1754" s="240" t="s">
        <v>178</v>
      </c>
      <c r="G1754" s="238"/>
      <c r="H1754" s="239" t="s">
        <v>1</v>
      </c>
      <c r="I1754" s="241"/>
      <c r="J1754" s="238"/>
      <c r="K1754" s="238"/>
      <c r="L1754" s="242"/>
      <c r="M1754" s="243"/>
      <c r="N1754" s="244"/>
      <c r="O1754" s="244"/>
      <c r="P1754" s="244"/>
      <c r="Q1754" s="244"/>
      <c r="R1754" s="244"/>
      <c r="S1754" s="244"/>
      <c r="T1754" s="245"/>
      <c r="U1754" s="13"/>
      <c r="V1754" s="13"/>
      <c r="W1754" s="13"/>
      <c r="X1754" s="13"/>
      <c r="Y1754" s="13"/>
      <c r="Z1754" s="13"/>
      <c r="AA1754" s="13"/>
      <c r="AB1754" s="13"/>
      <c r="AC1754" s="13"/>
      <c r="AD1754" s="13"/>
      <c r="AE1754" s="13"/>
      <c r="AT1754" s="246" t="s">
        <v>172</v>
      </c>
      <c r="AU1754" s="246" t="s">
        <v>83</v>
      </c>
      <c r="AV1754" s="13" t="s">
        <v>81</v>
      </c>
      <c r="AW1754" s="13" t="s">
        <v>30</v>
      </c>
      <c r="AX1754" s="13" t="s">
        <v>73</v>
      </c>
      <c r="AY1754" s="246" t="s">
        <v>160</v>
      </c>
    </row>
    <row r="1755" s="14" customFormat="1">
      <c r="A1755" s="14"/>
      <c r="B1755" s="247"/>
      <c r="C1755" s="248"/>
      <c r="D1755" s="232" t="s">
        <v>172</v>
      </c>
      <c r="E1755" s="249" t="s">
        <v>1</v>
      </c>
      <c r="F1755" s="250" t="s">
        <v>1769</v>
      </c>
      <c r="G1755" s="248"/>
      <c r="H1755" s="251">
        <v>61.799999999999997</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172</v>
      </c>
      <c r="AU1755" s="257" t="s">
        <v>83</v>
      </c>
      <c r="AV1755" s="14" t="s">
        <v>83</v>
      </c>
      <c r="AW1755" s="14" t="s">
        <v>30</v>
      </c>
      <c r="AX1755" s="14" t="s">
        <v>73</v>
      </c>
      <c r="AY1755" s="257" t="s">
        <v>160</v>
      </c>
    </row>
    <row r="1756" s="14" customFormat="1">
      <c r="A1756" s="14"/>
      <c r="B1756" s="247"/>
      <c r="C1756" s="248"/>
      <c r="D1756" s="232" t="s">
        <v>172</v>
      </c>
      <c r="E1756" s="249" t="s">
        <v>1</v>
      </c>
      <c r="F1756" s="250" t="s">
        <v>1770</v>
      </c>
      <c r="G1756" s="248"/>
      <c r="H1756" s="251">
        <v>24.399999999999999</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172</v>
      </c>
      <c r="AU1756" s="257" t="s">
        <v>83</v>
      </c>
      <c r="AV1756" s="14" t="s">
        <v>83</v>
      </c>
      <c r="AW1756" s="14" t="s">
        <v>30</v>
      </c>
      <c r="AX1756" s="14" t="s">
        <v>73</v>
      </c>
      <c r="AY1756" s="257" t="s">
        <v>160</v>
      </c>
    </row>
    <row r="1757" s="14" customFormat="1">
      <c r="A1757" s="14"/>
      <c r="B1757" s="247"/>
      <c r="C1757" s="248"/>
      <c r="D1757" s="232" t="s">
        <v>172</v>
      </c>
      <c r="E1757" s="249" t="s">
        <v>1</v>
      </c>
      <c r="F1757" s="250" t="s">
        <v>1771</v>
      </c>
      <c r="G1757" s="248"/>
      <c r="H1757" s="251">
        <v>21.73</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172</v>
      </c>
      <c r="AU1757" s="257" t="s">
        <v>83</v>
      </c>
      <c r="AV1757" s="14" t="s">
        <v>83</v>
      </c>
      <c r="AW1757" s="14" t="s">
        <v>30</v>
      </c>
      <c r="AX1757" s="14" t="s">
        <v>73</v>
      </c>
      <c r="AY1757" s="257" t="s">
        <v>160</v>
      </c>
    </row>
    <row r="1758" s="14" customFormat="1">
      <c r="A1758" s="14"/>
      <c r="B1758" s="247"/>
      <c r="C1758" s="248"/>
      <c r="D1758" s="232" t="s">
        <v>172</v>
      </c>
      <c r="E1758" s="249" t="s">
        <v>1</v>
      </c>
      <c r="F1758" s="250" t="s">
        <v>1772</v>
      </c>
      <c r="G1758" s="248"/>
      <c r="H1758" s="251">
        <v>23.449999999999999</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172</v>
      </c>
      <c r="AU1758" s="257" t="s">
        <v>83</v>
      </c>
      <c r="AV1758" s="14" t="s">
        <v>83</v>
      </c>
      <c r="AW1758" s="14" t="s">
        <v>30</v>
      </c>
      <c r="AX1758" s="14" t="s">
        <v>73</v>
      </c>
      <c r="AY1758" s="257" t="s">
        <v>160</v>
      </c>
    </row>
    <row r="1759" s="14" customFormat="1">
      <c r="A1759" s="14"/>
      <c r="B1759" s="247"/>
      <c r="C1759" s="248"/>
      <c r="D1759" s="232" t="s">
        <v>172</v>
      </c>
      <c r="E1759" s="249" t="s">
        <v>1</v>
      </c>
      <c r="F1759" s="250" t="s">
        <v>1773</v>
      </c>
      <c r="G1759" s="248"/>
      <c r="H1759" s="251">
        <v>17.100000000000001</v>
      </c>
      <c r="I1759" s="252"/>
      <c r="J1759" s="248"/>
      <c r="K1759" s="248"/>
      <c r="L1759" s="253"/>
      <c r="M1759" s="254"/>
      <c r="N1759" s="255"/>
      <c r="O1759" s="255"/>
      <c r="P1759" s="255"/>
      <c r="Q1759" s="255"/>
      <c r="R1759" s="255"/>
      <c r="S1759" s="255"/>
      <c r="T1759" s="256"/>
      <c r="U1759" s="14"/>
      <c r="V1759" s="14"/>
      <c r="W1759" s="14"/>
      <c r="X1759" s="14"/>
      <c r="Y1759" s="14"/>
      <c r="Z1759" s="14"/>
      <c r="AA1759" s="14"/>
      <c r="AB1759" s="14"/>
      <c r="AC1759" s="14"/>
      <c r="AD1759" s="14"/>
      <c r="AE1759" s="14"/>
      <c r="AT1759" s="257" t="s">
        <v>172</v>
      </c>
      <c r="AU1759" s="257" t="s">
        <v>83</v>
      </c>
      <c r="AV1759" s="14" t="s">
        <v>83</v>
      </c>
      <c r="AW1759" s="14" t="s">
        <v>30</v>
      </c>
      <c r="AX1759" s="14" t="s">
        <v>73</v>
      </c>
      <c r="AY1759" s="257" t="s">
        <v>160</v>
      </c>
    </row>
    <row r="1760" s="14" customFormat="1">
      <c r="A1760" s="14"/>
      <c r="B1760" s="247"/>
      <c r="C1760" s="248"/>
      <c r="D1760" s="232" t="s">
        <v>172</v>
      </c>
      <c r="E1760" s="249" t="s">
        <v>1</v>
      </c>
      <c r="F1760" s="250" t="s">
        <v>1774</v>
      </c>
      <c r="G1760" s="248"/>
      <c r="H1760" s="251">
        <v>16.670000000000002</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172</v>
      </c>
      <c r="AU1760" s="257" t="s">
        <v>83</v>
      </c>
      <c r="AV1760" s="14" t="s">
        <v>83</v>
      </c>
      <c r="AW1760" s="14" t="s">
        <v>30</v>
      </c>
      <c r="AX1760" s="14" t="s">
        <v>73</v>
      </c>
      <c r="AY1760" s="257" t="s">
        <v>160</v>
      </c>
    </row>
    <row r="1761" s="14" customFormat="1">
      <c r="A1761" s="14"/>
      <c r="B1761" s="247"/>
      <c r="C1761" s="248"/>
      <c r="D1761" s="232" t="s">
        <v>172</v>
      </c>
      <c r="E1761" s="249" t="s">
        <v>1</v>
      </c>
      <c r="F1761" s="250" t="s">
        <v>1775</v>
      </c>
      <c r="G1761" s="248"/>
      <c r="H1761" s="251">
        <v>4</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172</v>
      </c>
      <c r="AU1761" s="257" t="s">
        <v>83</v>
      </c>
      <c r="AV1761" s="14" t="s">
        <v>83</v>
      </c>
      <c r="AW1761" s="14" t="s">
        <v>30</v>
      </c>
      <c r="AX1761" s="14" t="s">
        <v>73</v>
      </c>
      <c r="AY1761" s="257" t="s">
        <v>160</v>
      </c>
    </row>
    <row r="1762" s="14" customFormat="1">
      <c r="A1762" s="14"/>
      <c r="B1762" s="247"/>
      <c r="C1762" s="248"/>
      <c r="D1762" s="232" t="s">
        <v>172</v>
      </c>
      <c r="E1762" s="249" t="s">
        <v>1</v>
      </c>
      <c r="F1762" s="250" t="s">
        <v>1776</v>
      </c>
      <c r="G1762" s="248"/>
      <c r="H1762" s="251">
        <v>4</v>
      </c>
      <c r="I1762" s="252"/>
      <c r="J1762" s="248"/>
      <c r="K1762" s="248"/>
      <c r="L1762" s="253"/>
      <c r="M1762" s="254"/>
      <c r="N1762" s="255"/>
      <c r="O1762" s="255"/>
      <c r="P1762" s="255"/>
      <c r="Q1762" s="255"/>
      <c r="R1762" s="255"/>
      <c r="S1762" s="255"/>
      <c r="T1762" s="256"/>
      <c r="U1762" s="14"/>
      <c r="V1762" s="14"/>
      <c r="W1762" s="14"/>
      <c r="X1762" s="14"/>
      <c r="Y1762" s="14"/>
      <c r="Z1762" s="14"/>
      <c r="AA1762" s="14"/>
      <c r="AB1762" s="14"/>
      <c r="AC1762" s="14"/>
      <c r="AD1762" s="14"/>
      <c r="AE1762" s="14"/>
      <c r="AT1762" s="257" t="s">
        <v>172</v>
      </c>
      <c r="AU1762" s="257" t="s">
        <v>83</v>
      </c>
      <c r="AV1762" s="14" t="s">
        <v>83</v>
      </c>
      <c r="AW1762" s="14" t="s">
        <v>30</v>
      </c>
      <c r="AX1762" s="14" t="s">
        <v>73</v>
      </c>
      <c r="AY1762" s="257" t="s">
        <v>160</v>
      </c>
    </row>
    <row r="1763" s="14" customFormat="1">
      <c r="A1763" s="14"/>
      <c r="B1763" s="247"/>
      <c r="C1763" s="248"/>
      <c r="D1763" s="232" t="s">
        <v>172</v>
      </c>
      <c r="E1763" s="249" t="s">
        <v>1</v>
      </c>
      <c r="F1763" s="250" t="s">
        <v>1777</v>
      </c>
      <c r="G1763" s="248"/>
      <c r="H1763" s="251">
        <v>18.239999999999998</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172</v>
      </c>
      <c r="AU1763" s="257" t="s">
        <v>83</v>
      </c>
      <c r="AV1763" s="14" t="s">
        <v>83</v>
      </c>
      <c r="AW1763" s="14" t="s">
        <v>30</v>
      </c>
      <c r="AX1763" s="14" t="s">
        <v>73</v>
      </c>
      <c r="AY1763" s="257" t="s">
        <v>160</v>
      </c>
    </row>
    <row r="1764" s="14" customFormat="1">
      <c r="A1764" s="14"/>
      <c r="B1764" s="247"/>
      <c r="C1764" s="248"/>
      <c r="D1764" s="232" t="s">
        <v>172</v>
      </c>
      <c r="E1764" s="249" t="s">
        <v>1</v>
      </c>
      <c r="F1764" s="250" t="s">
        <v>1778</v>
      </c>
      <c r="G1764" s="248"/>
      <c r="H1764" s="251">
        <v>18.670000000000002</v>
      </c>
      <c r="I1764" s="252"/>
      <c r="J1764" s="248"/>
      <c r="K1764" s="248"/>
      <c r="L1764" s="253"/>
      <c r="M1764" s="254"/>
      <c r="N1764" s="255"/>
      <c r="O1764" s="255"/>
      <c r="P1764" s="255"/>
      <c r="Q1764" s="255"/>
      <c r="R1764" s="255"/>
      <c r="S1764" s="255"/>
      <c r="T1764" s="256"/>
      <c r="U1764" s="14"/>
      <c r="V1764" s="14"/>
      <c r="W1764" s="14"/>
      <c r="X1764" s="14"/>
      <c r="Y1764" s="14"/>
      <c r="Z1764" s="14"/>
      <c r="AA1764" s="14"/>
      <c r="AB1764" s="14"/>
      <c r="AC1764" s="14"/>
      <c r="AD1764" s="14"/>
      <c r="AE1764" s="14"/>
      <c r="AT1764" s="257" t="s">
        <v>172</v>
      </c>
      <c r="AU1764" s="257" t="s">
        <v>83</v>
      </c>
      <c r="AV1764" s="14" t="s">
        <v>83</v>
      </c>
      <c r="AW1764" s="14" t="s">
        <v>30</v>
      </c>
      <c r="AX1764" s="14" t="s">
        <v>73</v>
      </c>
      <c r="AY1764" s="257" t="s">
        <v>160</v>
      </c>
    </row>
    <row r="1765" s="14" customFormat="1">
      <c r="A1765" s="14"/>
      <c r="B1765" s="247"/>
      <c r="C1765" s="248"/>
      <c r="D1765" s="232" t="s">
        <v>172</v>
      </c>
      <c r="E1765" s="249" t="s">
        <v>1</v>
      </c>
      <c r="F1765" s="250" t="s">
        <v>1779</v>
      </c>
      <c r="G1765" s="248"/>
      <c r="H1765" s="251">
        <v>15.44</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172</v>
      </c>
      <c r="AU1765" s="257" t="s">
        <v>83</v>
      </c>
      <c r="AV1765" s="14" t="s">
        <v>83</v>
      </c>
      <c r="AW1765" s="14" t="s">
        <v>30</v>
      </c>
      <c r="AX1765" s="14" t="s">
        <v>73</v>
      </c>
      <c r="AY1765" s="257" t="s">
        <v>160</v>
      </c>
    </row>
    <row r="1766" s="14" customFormat="1">
      <c r="A1766" s="14"/>
      <c r="B1766" s="247"/>
      <c r="C1766" s="248"/>
      <c r="D1766" s="232" t="s">
        <v>172</v>
      </c>
      <c r="E1766" s="249" t="s">
        <v>1</v>
      </c>
      <c r="F1766" s="250" t="s">
        <v>1780</v>
      </c>
      <c r="G1766" s="248"/>
      <c r="H1766" s="251">
        <v>15.44</v>
      </c>
      <c r="I1766" s="252"/>
      <c r="J1766" s="248"/>
      <c r="K1766" s="248"/>
      <c r="L1766" s="253"/>
      <c r="M1766" s="254"/>
      <c r="N1766" s="255"/>
      <c r="O1766" s="255"/>
      <c r="P1766" s="255"/>
      <c r="Q1766" s="255"/>
      <c r="R1766" s="255"/>
      <c r="S1766" s="255"/>
      <c r="T1766" s="256"/>
      <c r="U1766" s="14"/>
      <c r="V1766" s="14"/>
      <c r="W1766" s="14"/>
      <c r="X1766" s="14"/>
      <c r="Y1766" s="14"/>
      <c r="Z1766" s="14"/>
      <c r="AA1766" s="14"/>
      <c r="AB1766" s="14"/>
      <c r="AC1766" s="14"/>
      <c r="AD1766" s="14"/>
      <c r="AE1766" s="14"/>
      <c r="AT1766" s="257" t="s">
        <v>172</v>
      </c>
      <c r="AU1766" s="257" t="s">
        <v>83</v>
      </c>
      <c r="AV1766" s="14" t="s">
        <v>83</v>
      </c>
      <c r="AW1766" s="14" t="s">
        <v>30</v>
      </c>
      <c r="AX1766" s="14" t="s">
        <v>73</v>
      </c>
      <c r="AY1766" s="257" t="s">
        <v>160</v>
      </c>
    </row>
    <row r="1767" s="14" customFormat="1">
      <c r="A1767" s="14"/>
      <c r="B1767" s="247"/>
      <c r="C1767" s="248"/>
      <c r="D1767" s="232" t="s">
        <v>172</v>
      </c>
      <c r="E1767" s="249" t="s">
        <v>1</v>
      </c>
      <c r="F1767" s="250" t="s">
        <v>1781</v>
      </c>
      <c r="G1767" s="248"/>
      <c r="H1767" s="251">
        <v>15.15</v>
      </c>
      <c r="I1767" s="252"/>
      <c r="J1767" s="248"/>
      <c r="K1767" s="248"/>
      <c r="L1767" s="253"/>
      <c r="M1767" s="254"/>
      <c r="N1767" s="255"/>
      <c r="O1767" s="255"/>
      <c r="P1767" s="255"/>
      <c r="Q1767" s="255"/>
      <c r="R1767" s="255"/>
      <c r="S1767" s="255"/>
      <c r="T1767" s="256"/>
      <c r="U1767" s="14"/>
      <c r="V1767" s="14"/>
      <c r="W1767" s="14"/>
      <c r="X1767" s="14"/>
      <c r="Y1767" s="14"/>
      <c r="Z1767" s="14"/>
      <c r="AA1767" s="14"/>
      <c r="AB1767" s="14"/>
      <c r="AC1767" s="14"/>
      <c r="AD1767" s="14"/>
      <c r="AE1767" s="14"/>
      <c r="AT1767" s="257" t="s">
        <v>172</v>
      </c>
      <c r="AU1767" s="257" t="s">
        <v>83</v>
      </c>
      <c r="AV1767" s="14" t="s">
        <v>83</v>
      </c>
      <c r="AW1767" s="14" t="s">
        <v>30</v>
      </c>
      <c r="AX1767" s="14" t="s">
        <v>73</v>
      </c>
      <c r="AY1767" s="257" t="s">
        <v>160</v>
      </c>
    </row>
    <row r="1768" s="14" customFormat="1">
      <c r="A1768" s="14"/>
      <c r="B1768" s="247"/>
      <c r="C1768" s="248"/>
      <c r="D1768" s="232" t="s">
        <v>172</v>
      </c>
      <c r="E1768" s="249" t="s">
        <v>1</v>
      </c>
      <c r="F1768" s="250" t="s">
        <v>1782</v>
      </c>
      <c r="G1768" s="248"/>
      <c r="H1768" s="251">
        <v>14.75</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172</v>
      </c>
      <c r="AU1768" s="257" t="s">
        <v>83</v>
      </c>
      <c r="AV1768" s="14" t="s">
        <v>83</v>
      </c>
      <c r="AW1768" s="14" t="s">
        <v>30</v>
      </c>
      <c r="AX1768" s="14" t="s">
        <v>73</v>
      </c>
      <c r="AY1768" s="257" t="s">
        <v>160</v>
      </c>
    </row>
    <row r="1769" s="14" customFormat="1">
      <c r="A1769" s="14"/>
      <c r="B1769" s="247"/>
      <c r="C1769" s="248"/>
      <c r="D1769" s="232" t="s">
        <v>172</v>
      </c>
      <c r="E1769" s="249" t="s">
        <v>1</v>
      </c>
      <c r="F1769" s="250" t="s">
        <v>1783</v>
      </c>
      <c r="G1769" s="248"/>
      <c r="H1769" s="251">
        <v>12.75</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172</v>
      </c>
      <c r="AU1769" s="257" t="s">
        <v>83</v>
      </c>
      <c r="AV1769" s="14" t="s">
        <v>83</v>
      </c>
      <c r="AW1769" s="14" t="s">
        <v>30</v>
      </c>
      <c r="AX1769" s="14" t="s">
        <v>73</v>
      </c>
      <c r="AY1769" s="257" t="s">
        <v>160</v>
      </c>
    </row>
    <row r="1770" s="14" customFormat="1">
      <c r="A1770" s="14"/>
      <c r="B1770" s="247"/>
      <c r="C1770" s="248"/>
      <c r="D1770" s="232" t="s">
        <v>172</v>
      </c>
      <c r="E1770" s="249" t="s">
        <v>1</v>
      </c>
      <c r="F1770" s="250" t="s">
        <v>1784</v>
      </c>
      <c r="G1770" s="248"/>
      <c r="H1770" s="251">
        <v>27.02</v>
      </c>
      <c r="I1770" s="252"/>
      <c r="J1770" s="248"/>
      <c r="K1770" s="248"/>
      <c r="L1770" s="253"/>
      <c r="M1770" s="254"/>
      <c r="N1770" s="255"/>
      <c r="O1770" s="255"/>
      <c r="P1770" s="255"/>
      <c r="Q1770" s="255"/>
      <c r="R1770" s="255"/>
      <c r="S1770" s="255"/>
      <c r="T1770" s="256"/>
      <c r="U1770" s="14"/>
      <c r="V1770" s="14"/>
      <c r="W1770" s="14"/>
      <c r="X1770" s="14"/>
      <c r="Y1770" s="14"/>
      <c r="Z1770" s="14"/>
      <c r="AA1770" s="14"/>
      <c r="AB1770" s="14"/>
      <c r="AC1770" s="14"/>
      <c r="AD1770" s="14"/>
      <c r="AE1770" s="14"/>
      <c r="AT1770" s="257" t="s">
        <v>172</v>
      </c>
      <c r="AU1770" s="257" t="s">
        <v>83</v>
      </c>
      <c r="AV1770" s="14" t="s">
        <v>83</v>
      </c>
      <c r="AW1770" s="14" t="s">
        <v>30</v>
      </c>
      <c r="AX1770" s="14" t="s">
        <v>73</v>
      </c>
      <c r="AY1770" s="257" t="s">
        <v>160</v>
      </c>
    </row>
    <row r="1771" s="14" customFormat="1">
      <c r="A1771" s="14"/>
      <c r="B1771" s="247"/>
      <c r="C1771" s="248"/>
      <c r="D1771" s="232" t="s">
        <v>172</v>
      </c>
      <c r="E1771" s="249" t="s">
        <v>1</v>
      </c>
      <c r="F1771" s="250" t="s">
        <v>1785</v>
      </c>
      <c r="G1771" s="248"/>
      <c r="H1771" s="251">
        <v>43.25</v>
      </c>
      <c r="I1771" s="252"/>
      <c r="J1771" s="248"/>
      <c r="K1771" s="248"/>
      <c r="L1771" s="253"/>
      <c r="M1771" s="254"/>
      <c r="N1771" s="255"/>
      <c r="O1771" s="255"/>
      <c r="P1771" s="255"/>
      <c r="Q1771" s="255"/>
      <c r="R1771" s="255"/>
      <c r="S1771" s="255"/>
      <c r="T1771" s="256"/>
      <c r="U1771" s="14"/>
      <c r="V1771" s="14"/>
      <c r="W1771" s="14"/>
      <c r="X1771" s="14"/>
      <c r="Y1771" s="14"/>
      <c r="Z1771" s="14"/>
      <c r="AA1771" s="14"/>
      <c r="AB1771" s="14"/>
      <c r="AC1771" s="14"/>
      <c r="AD1771" s="14"/>
      <c r="AE1771" s="14"/>
      <c r="AT1771" s="257" t="s">
        <v>172</v>
      </c>
      <c r="AU1771" s="257" t="s">
        <v>83</v>
      </c>
      <c r="AV1771" s="14" t="s">
        <v>83</v>
      </c>
      <c r="AW1771" s="14" t="s">
        <v>30</v>
      </c>
      <c r="AX1771" s="14" t="s">
        <v>73</v>
      </c>
      <c r="AY1771" s="257" t="s">
        <v>160</v>
      </c>
    </row>
    <row r="1772" s="15" customFormat="1">
      <c r="A1772" s="15"/>
      <c r="B1772" s="258"/>
      <c r="C1772" s="259"/>
      <c r="D1772" s="232" t="s">
        <v>172</v>
      </c>
      <c r="E1772" s="260" t="s">
        <v>1</v>
      </c>
      <c r="F1772" s="261" t="s">
        <v>177</v>
      </c>
      <c r="G1772" s="259"/>
      <c r="H1772" s="262">
        <v>353.86000000000001</v>
      </c>
      <c r="I1772" s="263"/>
      <c r="J1772" s="259"/>
      <c r="K1772" s="259"/>
      <c r="L1772" s="264"/>
      <c r="M1772" s="265"/>
      <c r="N1772" s="266"/>
      <c r="O1772" s="266"/>
      <c r="P1772" s="266"/>
      <c r="Q1772" s="266"/>
      <c r="R1772" s="266"/>
      <c r="S1772" s="266"/>
      <c r="T1772" s="267"/>
      <c r="U1772" s="15"/>
      <c r="V1772" s="15"/>
      <c r="W1772" s="15"/>
      <c r="X1772" s="15"/>
      <c r="Y1772" s="15"/>
      <c r="Z1772" s="15"/>
      <c r="AA1772" s="15"/>
      <c r="AB1772" s="15"/>
      <c r="AC1772" s="15"/>
      <c r="AD1772" s="15"/>
      <c r="AE1772" s="15"/>
      <c r="AT1772" s="268" t="s">
        <v>172</v>
      </c>
      <c r="AU1772" s="268" t="s">
        <v>83</v>
      </c>
      <c r="AV1772" s="15" t="s">
        <v>161</v>
      </c>
      <c r="AW1772" s="15" t="s">
        <v>30</v>
      </c>
      <c r="AX1772" s="15" t="s">
        <v>73</v>
      </c>
      <c r="AY1772" s="268" t="s">
        <v>160</v>
      </c>
    </row>
    <row r="1773" s="16" customFormat="1">
      <c r="A1773" s="16"/>
      <c r="B1773" s="269"/>
      <c r="C1773" s="270"/>
      <c r="D1773" s="232" t="s">
        <v>172</v>
      </c>
      <c r="E1773" s="271" t="s">
        <v>1</v>
      </c>
      <c r="F1773" s="272" t="s">
        <v>182</v>
      </c>
      <c r="G1773" s="270"/>
      <c r="H1773" s="273">
        <v>709.58000000000004</v>
      </c>
      <c r="I1773" s="274"/>
      <c r="J1773" s="270"/>
      <c r="K1773" s="270"/>
      <c r="L1773" s="275"/>
      <c r="M1773" s="276"/>
      <c r="N1773" s="277"/>
      <c r="O1773" s="277"/>
      <c r="P1773" s="277"/>
      <c r="Q1773" s="277"/>
      <c r="R1773" s="277"/>
      <c r="S1773" s="277"/>
      <c r="T1773" s="278"/>
      <c r="U1773" s="16"/>
      <c r="V1773" s="16"/>
      <c r="W1773" s="16"/>
      <c r="X1773" s="16"/>
      <c r="Y1773" s="16"/>
      <c r="Z1773" s="16"/>
      <c r="AA1773" s="16"/>
      <c r="AB1773" s="16"/>
      <c r="AC1773" s="16"/>
      <c r="AD1773" s="16"/>
      <c r="AE1773" s="16"/>
      <c r="AT1773" s="279" t="s">
        <v>172</v>
      </c>
      <c r="AU1773" s="279" t="s">
        <v>83</v>
      </c>
      <c r="AV1773" s="16" t="s">
        <v>168</v>
      </c>
      <c r="AW1773" s="16" t="s">
        <v>30</v>
      </c>
      <c r="AX1773" s="16" t="s">
        <v>81</v>
      </c>
      <c r="AY1773" s="279" t="s">
        <v>160</v>
      </c>
    </row>
    <row r="1774" s="2" customFormat="1" ht="16.5" customHeight="1">
      <c r="A1774" s="39"/>
      <c r="B1774" s="40"/>
      <c r="C1774" s="219" t="s">
        <v>1796</v>
      </c>
      <c r="D1774" s="219" t="s">
        <v>163</v>
      </c>
      <c r="E1774" s="220" t="s">
        <v>1797</v>
      </c>
      <c r="F1774" s="221" t="s">
        <v>1798</v>
      </c>
      <c r="G1774" s="222" t="s">
        <v>166</v>
      </c>
      <c r="H1774" s="223">
        <v>709.58000000000004</v>
      </c>
      <c r="I1774" s="224"/>
      <c r="J1774" s="225">
        <f>ROUND(I1774*H1774,2)</f>
        <v>0</v>
      </c>
      <c r="K1774" s="221" t="s">
        <v>167</v>
      </c>
      <c r="L1774" s="45"/>
      <c r="M1774" s="226" t="s">
        <v>1</v>
      </c>
      <c r="N1774" s="227" t="s">
        <v>38</v>
      </c>
      <c r="O1774" s="92"/>
      <c r="P1774" s="228">
        <f>O1774*H1774</f>
        <v>0</v>
      </c>
      <c r="Q1774" s="228">
        <v>0.00029999999999999997</v>
      </c>
      <c r="R1774" s="228">
        <f>Q1774*H1774</f>
        <v>0.21287399999999998</v>
      </c>
      <c r="S1774" s="228">
        <v>0</v>
      </c>
      <c r="T1774" s="229">
        <f>S1774*H1774</f>
        <v>0</v>
      </c>
      <c r="U1774" s="39"/>
      <c r="V1774" s="39"/>
      <c r="W1774" s="39"/>
      <c r="X1774" s="39"/>
      <c r="Y1774" s="39"/>
      <c r="Z1774" s="39"/>
      <c r="AA1774" s="39"/>
      <c r="AB1774" s="39"/>
      <c r="AC1774" s="39"/>
      <c r="AD1774" s="39"/>
      <c r="AE1774" s="39"/>
      <c r="AR1774" s="230" t="s">
        <v>251</v>
      </c>
      <c r="AT1774" s="230" t="s">
        <v>163</v>
      </c>
      <c r="AU1774" s="230" t="s">
        <v>83</v>
      </c>
      <c r="AY1774" s="18" t="s">
        <v>160</v>
      </c>
      <c r="BE1774" s="231">
        <f>IF(N1774="základní",J1774,0)</f>
        <v>0</v>
      </c>
      <c r="BF1774" s="231">
        <f>IF(N1774="snížená",J1774,0)</f>
        <v>0</v>
      </c>
      <c r="BG1774" s="231">
        <f>IF(N1774="zákl. přenesená",J1774,0)</f>
        <v>0</v>
      </c>
      <c r="BH1774" s="231">
        <f>IF(N1774="sníž. přenesená",J1774,0)</f>
        <v>0</v>
      </c>
      <c r="BI1774" s="231">
        <f>IF(N1774="nulová",J1774,0)</f>
        <v>0</v>
      </c>
      <c r="BJ1774" s="18" t="s">
        <v>81</v>
      </c>
      <c r="BK1774" s="231">
        <f>ROUND(I1774*H1774,2)</f>
        <v>0</v>
      </c>
      <c r="BL1774" s="18" t="s">
        <v>251</v>
      </c>
      <c r="BM1774" s="230" t="s">
        <v>1799</v>
      </c>
    </row>
    <row r="1775" s="2" customFormat="1">
      <c r="A1775" s="39"/>
      <c r="B1775" s="40"/>
      <c r="C1775" s="41"/>
      <c r="D1775" s="232" t="s">
        <v>170</v>
      </c>
      <c r="E1775" s="41"/>
      <c r="F1775" s="233" t="s">
        <v>1800</v>
      </c>
      <c r="G1775" s="41"/>
      <c r="H1775" s="41"/>
      <c r="I1775" s="234"/>
      <c r="J1775" s="41"/>
      <c r="K1775" s="41"/>
      <c r="L1775" s="45"/>
      <c r="M1775" s="235"/>
      <c r="N1775" s="236"/>
      <c r="O1775" s="92"/>
      <c r="P1775" s="92"/>
      <c r="Q1775" s="92"/>
      <c r="R1775" s="92"/>
      <c r="S1775" s="92"/>
      <c r="T1775" s="93"/>
      <c r="U1775" s="39"/>
      <c r="V1775" s="39"/>
      <c r="W1775" s="39"/>
      <c r="X1775" s="39"/>
      <c r="Y1775" s="39"/>
      <c r="Z1775" s="39"/>
      <c r="AA1775" s="39"/>
      <c r="AB1775" s="39"/>
      <c r="AC1775" s="39"/>
      <c r="AD1775" s="39"/>
      <c r="AE1775" s="39"/>
      <c r="AT1775" s="18" t="s">
        <v>170</v>
      </c>
      <c r="AU1775" s="18" t="s">
        <v>83</v>
      </c>
    </row>
    <row r="1776" s="13" customFormat="1">
      <c r="A1776" s="13"/>
      <c r="B1776" s="237"/>
      <c r="C1776" s="238"/>
      <c r="D1776" s="232" t="s">
        <v>172</v>
      </c>
      <c r="E1776" s="239" t="s">
        <v>1</v>
      </c>
      <c r="F1776" s="240" t="s">
        <v>173</v>
      </c>
      <c r="G1776" s="238"/>
      <c r="H1776" s="239" t="s">
        <v>1</v>
      </c>
      <c r="I1776" s="241"/>
      <c r="J1776" s="238"/>
      <c r="K1776" s="238"/>
      <c r="L1776" s="242"/>
      <c r="M1776" s="243"/>
      <c r="N1776" s="244"/>
      <c r="O1776" s="244"/>
      <c r="P1776" s="244"/>
      <c r="Q1776" s="244"/>
      <c r="R1776" s="244"/>
      <c r="S1776" s="244"/>
      <c r="T1776" s="245"/>
      <c r="U1776" s="13"/>
      <c r="V1776" s="13"/>
      <c r="W1776" s="13"/>
      <c r="X1776" s="13"/>
      <c r="Y1776" s="13"/>
      <c r="Z1776" s="13"/>
      <c r="AA1776" s="13"/>
      <c r="AB1776" s="13"/>
      <c r="AC1776" s="13"/>
      <c r="AD1776" s="13"/>
      <c r="AE1776" s="13"/>
      <c r="AT1776" s="246" t="s">
        <v>172</v>
      </c>
      <c r="AU1776" s="246" t="s">
        <v>83</v>
      </c>
      <c r="AV1776" s="13" t="s">
        <v>81</v>
      </c>
      <c r="AW1776" s="13" t="s">
        <v>30</v>
      </c>
      <c r="AX1776" s="13" t="s">
        <v>73</v>
      </c>
      <c r="AY1776" s="246" t="s">
        <v>160</v>
      </c>
    </row>
    <row r="1777" s="14" customFormat="1">
      <c r="A1777" s="14"/>
      <c r="B1777" s="247"/>
      <c r="C1777" s="248"/>
      <c r="D1777" s="232" t="s">
        <v>172</v>
      </c>
      <c r="E1777" s="249" t="s">
        <v>1</v>
      </c>
      <c r="F1777" s="250" t="s">
        <v>1753</v>
      </c>
      <c r="G1777" s="248"/>
      <c r="H1777" s="251">
        <v>44.75</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172</v>
      </c>
      <c r="AU1777" s="257" t="s">
        <v>83</v>
      </c>
      <c r="AV1777" s="14" t="s">
        <v>83</v>
      </c>
      <c r="AW1777" s="14" t="s">
        <v>30</v>
      </c>
      <c r="AX1777" s="14" t="s">
        <v>73</v>
      </c>
      <c r="AY1777" s="257" t="s">
        <v>160</v>
      </c>
    </row>
    <row r="1778" s="14" customFormat="1">
      <c r="A1778" s="14"/>
      <c r="B1778" s="247"/>
      <c r="C1778" s="248"/>
      <c r="D1778" s="232" t="s">
        <v>172</v>
      </c>
      <c r="E1778" s="249" t="s">
        <v>1</v>
      </c>
      <c r="F1778" s="250" t="s">
        <v>1754</v>
      </c>
      <c r="G1778" s="248"/>
      <c r="H1778" s="251">
        <v>84.5</v>
      </c>
      <c r="I1778" s="252"/>
      <c r="J1778" s="248"/>
      <c r="K1778" s="248"/>
      <c r="L1778" s="253"/>
      <c r="M1778" s="254"/>
      <c r="N1778" s="255"/>
      <c r="O1778" s="255"/>
      <c r="P1778" s="255"/>
      <c r="Q1778" s="255"/>
      <c r="R1778" s="255"/>
      <c r="S1778" s="255"/>
      <c r="T1778" s="256"/>
      <c r="U1778" s="14"/>
      <c r="V1778" s="14"/>
      <c r="W1778" s="14"/>
      <c r="X1778" s="14"/>
      <c r="Y1778" s="14"/>
      <c r="Z1778" s="14"/>
      <c r="AA1778" s="14"/>
      <c r="AB1778" s="14"/>
      <c r="AC1778" s="14"/>
      <c r="AD1778" s="14"/>
      <c r="AE1778" s="14"/>
      <c r="AT1778" s="257" t="s">
        <v>172</v>
      </c>
      <c r="AU1778" s="257" t="s">
        <v>83</v>
      </c>
      <c r="AV1778" s="14" t="s">
        <v>83</v>
      </c>
      <c r="AW1778" s="14" t="s">
        <v>30</v>
      </c>
      <c r="AX1778" s="14" t="s">
        <v>73</v>
      </c>
      <c r="AY1778" s="257" t="s">
        <v>160</v>
      </c>
    </row>
    <row r="1779" s="14" customFormat="1">
      <c r="A1779" s="14"/>
      <c r="B1779" s="247"/>
      <c r="C1779" s="248"/>
      <c r="D1779" s="232" t="s">
        <v>172</v>
      </c>
      <c r="E1779" s="249" t="s">
        <v>1</v>
      </c>
      <c r="F1779" s="250" t="s">
        <v>1755</v>
      </c>
      <c r="G1779" s="248"/>
      <c r="H1779" s="251">
        <v>22.870000000000001</v>
      </c>
      <c r="I1779" s="252"/>
      <c r="J1779" s="248"/>
      <c r="K1779" s="248"/>
      <c r="L1779" s="253"/>
      <c r="M1779" s="254"/>
      <c r="N1779" s="255"/>
      <c r="O1779" s="255"/>
      <c r="P1779" s="255"/>
      <c r="Q1779" s="255"/>
      <c r="R1779" s="255"/>
      <c r="S1779" s="255"/>
      <c r="T1779" s="256"/>
      <c r="U1779" s="14"/>
      <c r="V1779" s="14"/>
      <c r="W1779" s="14"/>
      <c r="X1779" s="14"/>
      <c r="Y1779" s="14"/>
      <c r="Z1779" s="14"/>
      <c r="AA1779" s="14"/>
      <c r="AB1779" s="14"/>
      <c r="AC1779" s="14"/>
      <c r="AD1779" s="14"/>
      <c r="AE1779" s="14"/>
      <c r="AT1779" s="257" t="s">
        <v>172</v>
      </c>
      <c r="AU1779" s="257" t="s">
        <v>83</v>
      </c>
      <c r="AV1779" s="14" t="s">
        <v>83</v>
      </c>
      <c r="AW1779" s="14" t="s">
        <v>30</v>
      </c>
      <c r="AX1779" s="14" t="s">
        <v>73</v>
      </c>
      <c r="AY1779" s="257" t="s">
        <v>160</v>
      </c>
    </row>
    <row r="1780" s="14" customFormat="1">
      <c r="A1780" s="14"/>
      <c r="B1780" s="247"/>
      <c r="C1780" s="248"/>
      <c r="D1780" s="232" t="s">
        <v>172</v>
      </c>
      <c r="E1780" s="249" t="s">
        <v>1</v>
      </c>
      <c r="F1780" s="250" t="s">
        <v>1756</v>
      </c>
      <c r="G1780" s="248"/>
      <c r="H1780" s="251">
        <v>12.9</v>
      </c>
      <c r="I1780" s="252"/>
      <c r="J1780" s="248"/>
      <c r="K1780" s="248"/>
      <c r="L1780" s="253"/>
      <c r="M1780" s="254"/>
      <c r="N1780" s="255"/>
      <c r="O1780" s="255"/>
      <c r="P1780" s="255"/>
      <c r="Q1780" s="255"/>
      <c r="R1780" s="255"/>
      <c r="S1780" s="255"/>
      <c r="T1780" s="256"/>
      <c r="U1780" s="14"/>
      <c r="V1780" s="14"/>
      <c r="W1780" s="14"/>
      <c r="X1780" s="14"/>
      <c r="Y1780" s="14"/>
      <c r="Z1780" s="14"/>
      <c r="AA1780" s="14"/>
      <c r="AB1780" s="14"/>
      <c r="AC1780" s="14"/>
      <c r="AD1780" s="14"/>
      <c r="AE1780" s="14"/>
      <c r="AT1780" s="257" t="s">
        <v>172</v>
      </c>
      <c r="AU1780" s="257" t="s">
        <v>83</v>
      </c>
      <c r="AV1780" s="14" t="s">
        <v>83</v>
      </c>
      <c r="AW1780" s="14" t="s">
        <v>30</v>
      </c>
      <c r="AX1780" s="14" t="s">
        <v>73</v>
      </c>
      <c r="AY1780" s="257" t="s">
        <v>160</v>
      </c>
    </row>
    <row r="1781" s="14" customFormat="1">
      <c r="A1781" s="14"/>
      <c r="B1781" s="247"/>
      <c r="C1781" s="248"/>
      <c r="D1781" s="232" t="s">
        <v>172</v>
      </c>
      <c r="E1781" s="249" t="s">
        <v>1</v>
      </c>
      <c r="F1781" s="250" t="s">
        <v>1757</v>
      </c>
      <c r="G1781" s="248"/>
      <c r="H1781" s="251">
        <v>18.239999999999998</v>
      </c>
      <c r="I1781" s="252"/>
      <c r="J1781" s="248"/>
      <c r="K1781" s="248"/>
      <c r="L1781" s="253"/>
      <c r="M1781" s="254"/>
      <c r="N1781" s="255"/>
      <c r="O1781" s="255"/>
      <c r="P1781" s="255"/>
      <c r="Q1781" s="255"/>
      <c r="R1781" s="255"/>
      <c r="S1781" s="255"/>
      <c r="T1781" s="256"/>
      <c r="U1781" s="14"/>
      <c r="V1781" s="14"/>
      <c r="W1781" s="14"/>
      <c r="X1781" s="14"/>
      <c r="Y1781" s="14"/>
      <c r="Z1781" s="14"/>
      <c r="AA1781" s="14"/>
      <c r="AB1781" s="14"/>
      <c r="AC1781" s="14"/>
      <c r="AD1781" s="14"/>
      <c r="AE1781" s="14"/>
      <c r="AT1781" s="257" t="s">
        <v>172</v>
      </c>
      <c r="AU1781" s="257" t="s">
        <v>83</v>
      </c>
      <c r="AV1781" s="14" t="s">
        <v>83</v>
      </c>
      <c r="AW1781" s="14" t="s">
        <v>30</v>
      </c>
      <c r="AX1781" s="14" t="s">
        <v>73</v>
      </c>
      <c r="AY1781" s="257" t="s">
        <v>160</v>
      </c>
    </row>
    <row r="1782" s="14" customFormat="1">
      <c r="A1782" s="14"/>
      <c r="B1782" s="247"/>
      <c r="C1782" s="248"/>
      <c r="D1782" s="232" t="s">
        <v>172</v>
      </c>
      <c r="E1782" s="249" t="s">
        <v>1</v>
      </c>
      <c r="F1782" s="250" t="s">
        <v>1758</v>
      </c>
      <c r="G1782" s="248"/>
      <c r="H1782" s="251">
        <v>18.670000000000002</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172</v>
      </c>
      <c r="AU1782" s="257" t="s">
        <v>83</v>
      </c>
      <c r="AV1782" s="14" t="s">
        <v>83</v>
      </c>
      <c r="AW1782" s="14" t="s">
        <v>30</v>
      </c>
      <c r="AX1782" s="14" t="s">
        <v>73</v>
      </c>
      <c r="AY1782" s="257" t="s">
        <v>160</v>
      </c>
    </row>
    <row r="1783" s="14" customFormat="1">
      <c r="A1783" s="14"/>
      <c r="B1783" s="247"/>
      <c r="C1783" s="248"/>
      <c r="D1783" s="232" t="s">
        <v>172</v>
      </c>
      <c r="E1783" s="249" t="s">
        <v>1</v>
      </c>
      <c r="F1783" s="250" t="s">
        <v>1759</v>
      </c>
      <c r="G1783" s="248"/>
      <c r="H1783" s="251">
        <v>15.44</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172</v>
      </c>
      <c r="AU1783" s="257" t="s">
        <v>83</v>
      </c>
      <c r="AV1783" s="14" t="s">
        <v>83</v>
      </c>
      <c r="AW1783" s="14" t="s">
        <v>30</v>
      </c>
      <c r="AX1783" s="14" t="s">
        <v>73</v>
      </c>
      <c r="AY1783" s="257" t="s">
        <v>160</v>
      </c>
    </row>
    <row r="1784" s="14" customFormat="1">
      <c r="A1784" s="14"/>
      <c r="B1784" s="247"/>
      <c r="C1784" s="248"/>
      <c r="D1784" s="232" t="s">
        <v>172</v>
      </c>
      <c r="E1784" s="249" t="s">
        <v>1</v>
      </c>
      <c r="F1784" s="250" t="s">
        <v>1760</v>
      </c>
      <c r="G1784" s="248"/>
      <c r="H1784" s="251">
        <v>15.44</v>
      </c>
      <c r="I1784" s="252"/>
      <c r="J1784" s="248"/>
      <c r="K1784" s="248"/>
      <c r="L1784" s="253"/>
      <c r="M1784" s="254"/>
      <c r="N1784" s="255"/>
      <c r="O1784" s="255"/>
      <c r="P1784" s="255"/>
      <c r="Q1784" s="255"/>
      <c r="R1784" s="255"/>
      <c r="S1784" s="255"/>
      <c r="T1784" s="256"/>
      <c r="U1784" s="14"/>
      <c r="V1784" s="14"/>
      <c r="W1784" s="14"/>
      <c r="X1784" s="14"/>
      <c r="Y1784" s="14"/>
      <c r="Z1784" s="14"/>
      <c r="AA1784" s="14"/>
      <c r="AB1784" s="14"/>
      <c r="AC1784" s="14"/>
      <c r="AD1784" s="14"/>
      <c r="AE1784" s="14"/>
      <c r="AT1784" s="257" t="s">
        <v>172</v>
      </c>
      <c r="AU1784" s="257" t="s">
        <v>83</v>
      </c>
      <c r="AV1784" s="14" t="s">
        <v>83</v>
      </c>
      <c r="AW1784" s="14" t="s">
        <v>30</v>
      </c>
      <c r="AX1784" s="14" t="s">
        <v>73</v>
      </c>
      <c r="AY1784" s="257" t="s">
        <v>160</v>
      </c>
    </row>
    <row r="1785" s="14" customFormat="1">
      <c r="A1785" s="14"/>
      <c r="B1785" s="247"/>
      <c r="C1785" s="248"/>
      <c r="D1785" s="232" t="s">
        <v>172</v>
      </c>
      <c r="E1785" s="249" t="s">
        <v>1</v>
      </c>
      <c r="F1785" s="250" t="s">
        <v>1761</v>
      </c>
      <c r="G1785" s="248"/>
      <c r="H1785" s="251">
        <v>15.15</v>
      </c>
      <c r="I1785" s="252"/>
      <c r="J1785" s="248"/>
      <c r="K1785" s="248"/>
      <c r="L1785" s="253"/>
      <c r="M1785" s="254"/>
      <c r="N1785" s="255"/>
      <c r="O1785" s="255"/>
      <c r="P1785" s="255"/>
      <c r="Q1785" s="255"/>
      <c r="R1785" s="255"/>
      <c r="S1785" s="255"/>
      <c r="T1785" s="256"/>
      <c r="U1785" s="14"/>
      <c r="V1785" s="14"/>
      <c r="W1785" s="14"/>
      <c r="X1785" s="14"/>
      <c r="Y1785" s="14"/>
      <c r="Z1785" s="14"/>
      <c r="AA1785" s="14"/>
      <c r="AB1785" s="14"/>
      <c r="AC1785" s="14"/>
      <c r="AD1785" s="14"/>
      <c r="AE1785" s="14"/>
      <c r="AT1785" s="257" t="s">
        <v>172</v>
      </c>
      <c r="AU1785" s="257" t="s">
        <v>83</v>
      </c>
      <c r="AV1785" s="14" t="s">
        <v>83</v>
      </c>
      <c r="AW1785" s="14" t="s">
        <v>30</v>
      </c>
      <c r="AX1785" s="14" t="s">
        <v>73</v>
      </c>
      <c r="AY1785" s="257" t="s">
        <v>160</v>
      </c>
    </row>
    <row r="1786" s="14" customFormat="1">
      <c r="A1786" s="14"/>
      <c r="B1786" s="247"/>
      <c r="C1786" s="248"/>
      <c r="D1786" s="232" t="s">
        <v>172</v>
      </c>
      <c r="E1786" s="249" t="s">
        <v>1</v>
      </c>
      <c r="F1786" s="250" t="s">
        <v>1762</v>
      </c>
      <c r="G1786" s="248"/>
      <c r="H1786" s="251">
        <v>14.02</v>
      </c>
      <c r="I1786" s="252"/>
      <c r="J1786" s="248"/>
      <c r="K1786" s="248"/>
      <c r="L1786" s="253"/>
      <c r="M1786" s="254"/>
      <c r="N1786" s="255"/>
      <c r="O1786" s="255"/>
      <c r="P1786" s="255"/>
      <c r="Q1786" s="255"/>
      <c r="R1786" s="255"/>
      <c r="S1786" s="255"/>
      <c r="T1786" s="256"/>
      <c r="U1786" s="14"/>
      <c r="V1786" s="14"/>
      <c r="W1786" s="14"/>
      <c r="X1786" s="14"/>
      <c r="Y1786" s="14"/>
      <c r="Z1786" s="14"/>
      <c r="AA1786" s="14"/>
      <c r="AB1786" s="14"/>
      <c r="AC1786" s="14"/>
      <c r="AD1786" s="14"/>
      <c r="AE1786" s="14"/>
      <c r="AT1786" s="257" t="s">
        <v>172</v>
      </c>
      <c r="AU1786" s="257" t="s">
        <v>83</v>
      </c>
      <c r="AV1786" s="14" t="s">
        <v>83</v>
      </c>
      <c r="AW1786" s="14" t="s">
        <v>30</v>
      </c>
      <c r="AX1786" s="14" t="s">
        <v>73</v>
      </c>
      <c r="AY1786" s="257" t="s">
        <v>160</v>
      </c>
    </row>
    <row r="1787" s="14" customFormat="1">
      <c r="A1787" s="14"/>
      <c r="B1787" s="247"/>
      <c r="C1787" s="248"/>
      <c r="D1787" s="232" t="s">
        <v>172</v>
      </c>
      <c r="E1787" s="249" t="s">
        <v>1</v>
      </c>
      <c r="F1787" s="250" t="s">
        <v>1763</v>
      </c>
      <c r="G1787" s="248"/>
      <c r="H1787" s="251">
        <v>13.949999999999999</v>
      </c>
      <c r="I1787" s="252"/>
      <c r="J1787" s="248"/>
      <c r="K1787" s="248"/>
      <c r="L1787" s="253"/>
      <c r="M1787" s="254"/>
      <c r="N1787" s="255"/>
      <c r="O1787" s="255"/>
      <c r="P1787" s="255"/>
      <c r="Q1787" s="255"/>
      <c r="R1787" s="255"/>
      <c r="S1787" s="255"/>
      <c r="T1787" s="256"/>
      <c r="U1787" s="14"/>
      <c r="V1787" s="14"/>
      <c r="W1787" s="14"/>
      <c r="X1787" s="14"/>
      <c r="Y1787" s="14"/>
      <c r="Z1787" s="14"/>
      <c r="AA1787" s="14"/>
      <c r="AB1787" s="14"/>
      <c r="AC1787" s="14"/>
      <c r="AD1787" s="14"/>
      <c r="AE1787" s="14"/>
      <c r="AT1787" s="257" t="s">
        <v>172</v>
      </c>
      <c r="AU1787" s="257" t="s">
        <v>83</v>
      </c>
      <c r="AV1787" s="14" t="s">
        <v>83</v>
      </c>
      <c r="AW1787" s="14" t="s">
        <v>30</v>
      </c>
      <c r="AX1787" s="14" t="s">
        <v>73</v>
      </c>
      <c r="AY1787" s="257" t="s">
        <v>160</v>
      </c>
    </row>
    <row r="1788" s="14" customFormat="1">
      <c r="A1788" s="14"/>
      <c r="B1788" s="247"/>
      <c r="C1788" s="248"/>
      <c r="D1788" s="232" t="s">
        <v>172</v>
      </c>
      <c r="E1788" s="249" t="s">
        <v>1</v>
      </c>
      <c r="F1788" s="250" t="s">
        <v>1764</v>
      </c>
      <c r="G1788" s="248"/>
      <c r="H1788" s="251">
        <v>11.52</v>
      </c>
      <c r="I1788" s="252"/>
      <c r="J1788" s="248"/>
      <c r="K1788" s="248"/>
      <c r="L1788" s="253"/>
      <c r="M1788" s="254"/>
      <c r="N1788" s="255"/>
      <c r="O1788" s="255"/>
      <c r="P1788" s="255"/>
      <c r="Q1788" s="255"/>
      <c r="R1788" s="255"/>
      <c r="S1788" s="255"/>
      <c r="T1788" s="256"/>
      <c r="U1788" s="14"/>
      <c r="V1788" s="14"/>
      <c r="W1788" s="14"/>
      <c r="X1788" s="14"/>
      <c r="Y1788" s="14"/>
      <c r="Z1788" s="14"/>
      <c r="AA1788" s="14"/>
      <c r="AB1788" s="14"/>
      <c r="AC1788" s="14"/>
      <c r="AD1788" s="14"/>
      <c r="AE1788" s="14"/>
      <c r="AT1788" s="257" t="s">
        <v>172</v>
      </c>
      <c r="AU1788" s="257" t="s">
        <v>83</v>
      </c>
      <c r="AV1788" s="14" t="s">
        <v>83</v>
      </c>
      <c r="AW1788" s="14" t="s">
        <v>30</v>
      </c>
      <c r="AX1788" s="14" t="s">
        <v>73</v>
      </c>
      <c r="AY1788" s="257" t="s">
        <v>160</v>
      </c>
    </row>
    <row r="1789" s="14" customFormat="1">
      <c r="A1789" s="14"/>
      <c r="B1789" s="247"/>
      <c r="C1789" s="248"/>
      <c r="D1789" s="232" t="s">
        <v>172</v>
      </c>
      <c r="E1789" s="249" t="s">
        <v>1</v>
      </c>
      <c r="F1789" s="250" t="s">
        <v>1765</v>
      </c>
      <c r="G1789" s="248"/>
      <c r="H1789" s="251">
        <v>12.59</v>
      </c>
      <c r="I1789" s="252"/>
      <c r="J1789" s="248"/>
      <c r="K1789" s="248"/>
      <c r="L1789" s="253"/>
      <c r="M1789" s="254"/>
      <c r="N1789" s="255"/>
      <c r="O1789" s="255"/>
      <c r="P1789" s="255"/>
      <c r="Q1789" s="255"/>
      <c r="R1789" s="255"/>
      <c r="S1789" s="255"/>
      <c r="T1789" s="256"/>
      <c r="U1789" s="14"/>
      <c r="V1789" s="14"/>
      <c r="W1789" s="14"/>
      <c r="X1789" s="14"/>
      <c r="Y1789" s="14"/>
      <c r="Z1789" s="14"/>
      <c r="AA1789" s="14"/>
      <c r="AB1789" s="14"/>
      <c r="AC1789" s="14"/>
      <c r="AD1789" s="14"/>
      <c r="AE1789" s="14"/>
      <c r="AT1789" s="257" t="s">
        <v>172</v>
      </c>
      <c r="AU1789" s="257" t="s">
        <v>83</v>
      </c>
      <c r="AV1789" s="14" t="s">
        <v>83</v>
      </c>
      <c r="AW1789" s="14" t="s">
        <v>30</v>
      </c>
      <c r="AX1789" s="14" t="s">
        <v>73</v>
      </c>
      <c r="AY1789" s="257" t="s">
        <v>160</v>
      </c>
    </row>
    <row r="1790" s="14" customFormat="1">
      <c r="A1790" s="14"/>
      <c r="B1790" s="247"/>
      <c r="C1790" s="248"/>
      <c r="D1790" s="232" t="s">
        <v>172</v>
      </c>
      <c r="E1790" s="249" t="s">
        <v>1</v>
      </c>
      <c r="F1790" s="250" t="s">
        <v>1766</v>
      </c>
      <c r="G1790" s="248"/>
      <c r="H1790" s="251">
        <v>14.68</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172</v>
      </c>
      <c r="AU1790" s="257" t="s">
        <v>83</v>
      </c>
      <c r="AV1790" s="14" t="s">
        <v>83</v>
      </c>
      <c r="AW1790" s="14" t="s">
        <v>30</v>
      </c>
      <c r="AX1790" s="14" t="s">
        <v>73</v>
      </c>
      <c r="AY1790" s="257" t="s">
        <v>160</v>
      </c>
    </row>
    <row r="1791" s="14" customFormat="1">
      <c r="A1791" s="14"/>
      <c r="B1791" s="247"/>
      <c r="C1791" s="248"/>
      <c r="D1791" s="232" t="s">
        <v>172</v>
      </c>
      <c r="E1791" s="249" t="s">
        <v>1</v>
      </c>
      <c r="F1791" s="250" t="s">
        <v>1767</v>
      </c>
      <c r="G1791" s="248"/>
      <c r="H1791" s="251">
        <v>10</v>
      </c>
      <c r="I1791" s="252"/>
      <c r="J1791" s="248"/>
      <c r="K1791" s="248"/>
      <c r="L1791" s="253"/>
      <c r="M1791" s="254"/>
      <c r="N1791" s="255"/>
      <c r="O1791" s="255"/>
      <c r="P1791" s="255"/>
      <c r="Q1791" s="255"/>
      <c r="R1791" s="255"/>
      <c r="S1791" s="255"/>
      <c r="T1791" s="256"/>
      <c r="U1791" s="14"/>
      <c r="V1791" s="14"/>
      <c r="W1791" s="14"/>
      <c r="X1791" s="14"/>
      <c r="Y1791" s="14"/>
      <c r="Z1791" s="14"/>
      <c r="AA1791" s="14"/>
      <c r="AB1791" s="14"/>
      <c r="AC1791" s="14"/>
      <c r="AD1791" s="14"/>
      <c r="AE1791" s="14"/>
      <c r="AT1791" s="257" t="s">
        <v>172</v>
      </c>
      <c r="AU1791" s="257" t="s">
        <v>83</v>
      </c>
      <c r="AV1791" s="14" t="s">
        <v>83</v>
      </c>
      <c r="AW1791" s="14" t="s">
        <v>30</v>
      </c>
      <c r="AX1791" s="14" t="s">
        <v>73</v>
      </c>
      <c r="AY1791" s="257" t="s">
        <v>160</v>
      </c>
    </row>
    <row r="1792" s="14" customFormat="1">
      <c r="A1792" s="14"/>
      <c r="B1792" s="247"/>
      <c r="C1792" s="248"/>
      <c r="D1792" s="232" t="s">
        <v>172</v>
      </c>
      <c r="E1792" s="249" t="s">
        <v>1</v>
      </c>
      <c r="F1792" s="250" t="s">
        <v>1768</v>
      </c>
      <c r="G1792" s="248"/>
      <c r="H1792" s="251">
        <v>31</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172</v>
      </c>
      <c r="AU1792" s="257" t="s">
        <v>83</v>
      </c>
      <c r="AV1792" s="14" t="s">
        <v>83</v>
      </c>
      <c r="AW1792" s="14" t="s">
        <v>30</v>
      </c>
      <c r="AX1792" s="14" t="s">
        <v>73</v>
      </c>
      <c r="AY1792" s="257" t="s">
        <v>160</v>
      </c>
    </row>
    <row r="1793" s="15" customFormat="1">
      <c r="A1793" s="15"/>
      <c r="B1793" s="258"/>
      <c r="C1793" s="259"/>
      <c r="D1793" s="232" t="s">
        <v>172</v>
      </c>
      <c r="E1793" s="260" t="s">
        <v>1</v>
      </c>
      <c r="F1793" s="261" t="s">
        <v>177</v>
      </c>
      <c r="G1793" s="259"/>
      <c r="H1793" s="262">
        <v>355.72000000000003</v>
      </c>
      <c r="I1793" s="263"/>
      <c r="J1793" s="259"/>
      <c r="K1793" s="259"/>
      <c r="L1793" s="264"/>
      <c r="M1793" s="265"/>
      <c r="N1793" s="266"/>
      <c r="O1793" s="266"/>
      <c r="P1793" s="266"/>
      <c r="Q1793" s="266"/>
      <c r="R1793" s="266"/>
      <c r="S1793" s="266"/>
      <c r="T1793" s="267"/>
      <c r="U1793" s="15"/>
      <c r="V1793" s="15"/>
      <c r="W1793" s="15"/>
      <c r="X1793" s="15"/>
      <c r="Y1793" s="15"/>
      <c r="Z1793" s="15"/>
      <c r="AA1793" s="15"/>
      <c r="AB1793" s="15"/>
      <c r="AC1793" s="15"/>
      <c r="AD1793" s="15"/>
      <c r="AE1793" s="15"/>
      <c r="AT1793" s="268" t="s">
        <v>172</v>
      </c>
      <c r="AU1793" s="268" t="s">
        <v>83</v>
      </c>
      <c r="AV1793" s="15" t="s">
        <v>161</v>
      </c>
      <c r="AW1793" s="15" t="s">
        <v>30</v>
      </c>
      <c r="AX1793" s="15" t="s">
        <v>73</v>
      </c>
      <c r="AY1793" s="268" t="s">
        <v>160</v>
      </c>
    </row>
    <row r="1794" s="13" customFormat="1">
      <c r="A1794" s="13"/>
      <c r="B1794" s="237"/>
      <c r="C1794" s="238"/>
      <c r="D1794" s="232" t="s">
        <v>172</v>
      </c>
      <c r="E1794" s="239" t="s">
        <v>1</v>
      </c>
      <c r="F1794" s="240" t="s">
        <v>178</v>
      </c>
      <c r="G1794" s="238"/>
      <c r="H1794" s="239" t="s">
        <v>1</v>
      </c>
      <c r="I1794" s="241"/>
      <c r="J1794" s="238"/>
      <c r="K1794" s="238"/>
      <c r="L1794" s="242"/>
      <c r="M1794" s="243"/>
      <c r="N1794" s="244"/>
      <c r="O1794" s="244"/>
      <c r="P1794" s="244"/>
      <c r="Q1794" s="244"/>
      <c r="R1794" s="244"/>
      <c r="S1794" s="244"/>
      <c r="T1794" s="245"/>
      <c r="U1794" s="13"/>
      <c r="V1794" s="13"/>
      <c r="W1794" s="13"/>
      <c r="X1794" s="13"/>
      <c r="Y1794" s="13"/>
      <c r="Z1794" s="13"/>
      <c r="AA1794" s="13"/>
      <c r="AB1794" s="13"/>
      <c r="AC1794" s="13"/>
      <c r="AD1794" s="13"/>
      <c r="AE1794" s="13"/>
      <c r="AT1794" s="246" t="s">
        <v>172</v>
      </c>
      <c r="AU1794" s="246" t="s">
        <v>83</v>
      </c>
      <c r="AV1794" s="13" t="s">
        <v>81</v>
      </c>
      <c r="AW1794" s="13" t="s">
        <v>30</v>
      </c>
      <c r="AX1794" s="13" t="s">
        <v>73</v>
      </c>
      <c r="AY1794" s="246" t="s">
        <v>160</v>
      </c>
    </row>
    <row r="1795" s="14" customFormat="1">
      <c r="A1795" s="14"/>
      <c r="B1795" s="247"/>
      <c r="C1795" s="248"/>
      <c r="D1795" s="232" t="s">
        <v>172</v>
      </c>
      <c r="E1795" s="249" t="s">
        <v>1</v>
      </c>
      <c r="F1795" s="250" t="s">
        <v>1769</v>
      </c>
      <c r="G1795" s="248"/>
      <c r="H1795" s="251">
        <v>61.799999999999997</v>
      </c>
      <c r="I1795" s="252"/>
      <c r="J1795" s="248"/>
      <c r="K1795" s="248"/>
      <c r="L1795" s="253"/>
      <c r="M1795" s="254"/>
      <c r="N1795" s="255"/>
      <c r="O1795" s="255"/>
      <c r="P1795" s="255"/>
      <c r="Q1795" s="255"/>
      <c r="R1795" s="255"/>
      <c r="S1795" s="255"/>
      <c r="T1795" s="256"/>
      <c r="U1795" s="14"/>
      <c r="V1795" s="14"/>
      <c r="W1795" s="14"/>
      <c r="X1795" s="14"/>
      <c r="Y1795" s="14"/>
      <c r="Z1795" s="14"/>
      <c r="AA1795" s="14"/>
      <c r="AB1795" s="14"/>
      <c r="AC1795" s="14"/>
      <c r="AD1795" s="14"/>
      <c r="AE1795" s="14"/>
      <c r="AT1795" s="257" t="s">
        <v>172</v>
      </c>
      <c r="AU1795" s="257" t="s">
        <v>83</v>
      </c>
      <c r="AV1795" s="14" t="s">
        <v>83</v>
      </c>
      <c r="AW1795" s="14" t="s">
        <v>30</v>
      </c>
      <c r="AX1795" s="14" t="s">
        <v>73</v>
      </c>
      <c r="AY1795" s="257" t="s">
        <v>160</v>
      </c>
    </row>
    <row r="1796" s="14" customFormat="1">
      <c r="A1796" s="14"/>
      <c r="B1796" s="247"/>
      <c r="C1796" s="248"/>
      <c r="D1796" s="232" t="s">
        <v>172</v>
      </c>
      <c r="E1796" s="249" t="s">
        <v>1</v>
      </c>
      <c r="F1796" s="250" t="s">
        <v>1770</v>
      </c>
      <c r="G1796" s="248"/>
      <c r="H1796" s="251">
        <v>24.399999999999999</v>
      </c>
      <c r="I1796" s="252"/>
      <c r="J1796" s="248"/>
      <c r="K1796" s="248"/>
      <c r="L1796" s="253"/>
      <c r="M1796" s="254"/>
      <c r="N1796" s="255"/>
      <c r="O1796" s="255"/>
      <c r="P1796" s="255"/>
      <c r="Q1796" s="255"/>
      <c r="R1796" s="255"/>
      <c r="S1796" s="255"/>
      <c r="T1796" s="256"/>
      <c r="U1796" s="14"/>
      <c r="V1796" s="14"/>
      <c r="W1796" s="14"/>
      <c r="X1796" s="14"/>
      <c r="Y1796" s="14"/>
      <c r="Z1796" s="14"/>
      <c r="AA1796" s="14"/>
      <c r="AB1796" s="14"/>
      <c r="AC1796" s="14"/>
      <c r="AD1796" s="14"/>
      <c r="AE1796" s="14"/>
      <c r="AT1796" s="257" t="s">
        <v>172</v>
      </c>
      <c r="AU1796" s="257" t="s">
        <v>83</v>
      </c>
      <c r="AV1796" s="14" t="s">
        <v>83</v>
      </c>
      <c r="AW1796" s="14" t="s">
        <v>30</v>
      </c>
      <c r="AX1796" s="14" t="s">
        <v>73</v>
      </c>
      <c r="AY1796" s="257" t="s">
        <v>160</v>
      </c>
    </row>
    <row r="1797" s="14" customFormat="1">
      <c r="A1797" s="14"/>
      <c r="B1797" s="247"/>
      <c r="C1797" s="248"/>
      <c r="D1797" s="232" t="s">
        <v>172</v>
      </c>
      <c r="E1797" s="249" t="s">
        <v>1</v>
      </c>
      <c r="F1797" s="250" t="s">
        <v>1771</v>
      </c>
      <c r="G1797" s="248"/>
      <c r="H1797" s="251">
        <v>21.73</v>
      </c>
      <c r="I1797" s="252"/>
      <c r="J1797" s="248"/>
      <c r="K1797" s="248"/>
      <c r="L1797" s="253"/>
      <c r="M1797" s="254"/>
      <c r="N1797" s="255"/>
      <c r="O1797" s="255"/>
      <c r="P1797" s="255"/>
      <c r="Q1797" s="255"/>
      <c r="R1797" s="255"/>
      <c r="S1797" s="255"/>
      <c r="T1797" s="256"/>
      <c r="U1797" s="14"/>
      <c r="V1797" s="14"/>
      <c r="W1797" s="14"/>
      <c r="X1797" s="14"/>
      <c r="Y1797" s="14"/>
      <c r="Z1797" s="14"/>
      <c r="AA1797" s="14"/>
      <c r="AB1797" s="14"/>
      <c r="AC1797" s="14"/>
      <c r="AD1797" s="14"/>
      <c r="AE1797" s="14"/>
      <c r="AT1797" s="257" t="s">
        <v>172</v>
      </c>
      <c r="AU1797" s="257" t="s">
        <v>83</v>
      </c>
      <c r="AV1797" s="14" t="s">
        <v>83</v>
      </c>
      <c r="AW1797" s="14" t="s">
        <v>30</v>
      </c>
      <c r="AX1797" s="14" t="s">
        <v>73</v>
      </c>
      <c r="AY1797" s="257" t="s">
        <v>160</v>
      </c>
    </row>
    <row r="1798" s="14" customFormat="1">
      <c r="A1798" s="14"/>
      <c r="B1798" s="247"/>
      <c r="C1798" s="248"/>
      <c r="D1798" s="232" t="s">
        <v>172</v>
      </c>
      <c r="E1798" s="249" t="s">
        <v>1</v>
      </c>
      <c r="F1798" s="250" t="s">
        <v>1772</v>
      </c>
      <c r="G1798" s="248"/>
      <c r="H1798" s="251">
        <v>23.449999999999999</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172</v>
      </c>
      <c r="AU1798" s="257" t="s">
        <v>83</v>
      </c>
      <c r="AV1798" s="14" t="s">
        <v>83</v>
      </c>
      <c r="AW1798" s="14" t="s">
        <v>30</v>
      </c>
      <c r="AX1798" s="14" t="s">
        <v>73</v>
      </c>
      <c r="AY1798" s="257" t="s">
        <v>160</v>
      </c>
    </row>
    <row r="1799" s="14" customFormat="1">
      <c r="A1799" s="14"/>
      <c r="B1799" s="247"/>
      <c r="C1799" s="248"/>
      <c r="D1799" s="232" t="s">
        <v>172</v>
      </c>
      <c r="E1799" s="249" t="s">
        <v>1</v>
      </c>
      <c r="F1799" s="250" t="s">
        <v>1773</v>
      </c>
      <c r="G1799" s="248"/>
      <c r="H1799" s="251">
        <v>17.100000000000001</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172</v>
      </c>
      <c r="AU1799" s="257" t="s">
        <v>83</v>
      </c>
      <c r="AV1799" s="14" t="s">
        <v>83</v>
      </c>
      <c r="AW1799" s="14" t="s">
        <v>30</v>
      </c>
      <c r="AX1799" s="14" t="s">
        <v>73</v>
      </c>
      <c r="AY1799" s="257" t="s">
        <v>160</v>
      </c>
    </row>
    <row r="1800" s="14" customFormat="1">
      <c r="A1800" s="14"/>
      <c r="B1800" s="247"/>
      <c r="C1800" s="248"/>
      <c r="D1800" s="232" t="s">
        <v>172</v>
      </c>
      <c r="E1800" s="249" t="s">
        <v>1</v>
      </c>
      <c r="F1800" s="250" t="s">
        <v>1774</v>
      </c>
      <c r="G1800" s="248"/>
      <c r="H1800" s="251">
        <v>16.670000000000002</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172</v>
      </c>
      <c r="AU1800" s="257" t="s">
        <v>83</v>
      </c>
      <c r="AV1800" s="14" t="s">
        <v>83</v>
      </c>
      <c r="AW1800" s="14" t="s">
        <v>30</v>
      </c>
      <c r="AX1800" s="14" t="s">
        <v>73</v>
      </c>
      <c r="AY1800" s="257" t="s">
        <v>160</v>
      </c>
    </row>
    <row r="1801" s="14" customFormat="1">
      <c r="A1801" s="14"/>
      <c r="B1801" s="247"/>
      <c r="C1801" s="248"/>
      <c r="D1801" s="232" t="s">
        <v>172</v>
      </c>
      <c r="E1801" s="249" t="s">
        <v>1</v>
      </c>
      <c r="F1801" s="250" t="s">
        <v>1775</v>
      </c>
      <c r="G1801" s="248"/>
      <c r="H1801" s="251">
        <v>4</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172</v>
      </c>
      <c r="AU1801" s="257" t="s">
        <v>83</v>
      </c>
      <c r="AV1801" s="14" t="s">
        <v>83</v>
      </c>
      <c r="AW1801" s="14" t="s">
        <v>30</v>
      </c>
      <c r="AX1801" s="14" t="s">
        <v>73</v>
      </c>
      <c r="AY1801" s="257" t="s">
        <v>160</v>
      </c>
    </row>
    <row r="1802" s="14" customFormat="1">
      <c r="A1802" s="14"/>
      <c r="B1802" s="247"/>
      <c r="C1802" s="248"/>
      <c r="D1802" s="232" t="s">
        <v>172</v>
      </c>
      <c r="E1802" s="249" t="s">
        <v>1</v>
      </c>
      <c r="F1802" s="250" t="s">
        <v>1776</v>
      </c>
      <c r="G1802" s="248"/>
      <c r="H1802" s="251">
        <v>4</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172</v>
      </c>
      <c r="AU1802" s="257" t="s">
        <v>83</v>
      </c>
      <c r="AV1802" s="14" t="s">
        <v>83</v>
      </c>
      <c r="AW1802" s="14" t="s">
        <v>30</v>
      </c>
      <c r="AX1802" s="14" t="s">
        <v>73</v>
      </c>
      <c r="AY1802" s="257" t="s">
        <v>160</v>
      </c>
    </row>
    <row r="1803" s="14" customFormat="1">
      <c r="A1803" s="14"/>
      <c r="B1803" s="247"/>
      <c r="C1803" s="248"/>
      <c r="D1803" s="232" t="s">
        <v>172</v>
      </c>
      <c r="E1803" s="249" t="s">
        <v>1</v>
      </c>
      <c r="F1803" s="250" t="s">
        <v>1777</v>
      </c>
      <c r="G1803" s="248"/>
      <c r="H1803" s="251">
        <v>18.239999999999998</v>
      </c>
      <c r="I1803" s="252"/>
      <c r="J1803" s="248"/>
      <c r="K1803" s="248"/>
      <c r="L1803" s="253"/>
      <c r="M1803" s="254"/>
      <c r="N1803" s="255"/>
      <c r="O1803" s="255"/>
      <c r="P1803" s="255"/>
      <c r="Q1803" s="255"/>
      <c r="R1803" s="255"/>
      <c r="S1803" s="255"/>
      <c r="T1803" s="256"/>
      <c r="U1803" s="14"/>
      <c r="V1803" s="14"/>
      <c r="W1803" s="14"/>
      <c r="X1803" s="14"/>
      <c r="Y1803" s="14"/>
      <c r="Z1803" s="14"/>
      <c r="AA1803" s="14"/>
      <c r="AB1803" s="14"/>
      <c r="AC1803" s="14"/>
      <c r="AD1803" s="14"/>
      <c r="AE1803" s="14"/>
      <c r="AT1803" s="257" t="s">
        <v>172</v>
      </c>
      <c r="AU1803" s="257" t="s">
        <v>83</v>
      </c>
      <c r="AV1803" s="14" t="s">
        <v>83</v>
      </c>
      <c r="AW1803" s="14" t="s">
        <v>30</v>
      </c>
      <c r="AX1803" s="14" t="s">
        <v>73</v>
      </c>
      <c r="AY1803" s="257" t="s">
        <v>160</v>
      </c>
    </row>
    <row r="1804" s="14" customFormat="1">
      <c r="A1804" s="14"/>
      <c r="B1804" s="247"/>
      <c r="C1804" s="248"/>
      <c r="D1804" s="232" t="s">
        <v>172</v>
      </c>
      <c r="E1804" s="249" t="s">
        <v>1</v>
      </c>
      <c r="F1804" s="250" t="s">
        <v>1778</v>
      </c>
      <c r="G1804" s="248"/>
      <c r="H1804" s="251">
        <v>18.670000000000002</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172</v>
      </c>
      <c r="AU1804" s="257" t="s">
        <v>83</v>
      </c>
      <c r="AV1804" s="14" t="s">
        <v>83</v>
      </c>
      <c r="AW1804" s="14" t="s">
        <v>30</v>
      </c>
      <c r="AX1804" s="14" t="s">
        <v>73</v>
      </c>
      <c r="AY1804" s="257" t="s">
        <v>160</v>
      </c>
    </row>
    <row r="1805" s="14" customFormat="1">
      <c r="A1805" s="14"/>
      <c r="B1805" s="247"/>
      <c r="C1805" s="248"/>
      <c r="D1805" s="232" t="s">
        <v>172</v>
      </c>
      <c r="E1805" s="249" t="s">
        <v>1</v>
      </c>
      <c r="F1805" s="250" t="s">
        <v>1779</v>
      </c>
      <c r="G1805" s="248"/>
      <c r="H1805" s="251">
        <v>15.44</v>
      </c>
      <c r="I1805" s="252"/>
      <c r="J1805" s="248"/>
      <c r="K1805" s="248"/>
      <c r="L1805" s="253"/>
      <c r="M1805" s="254"/>
      <c r="N1805" s="255"/>
      <c r="O1805" s="255"/>
      <c r="P1805" s="255"/>
      <c r="Q1805" s="255"/>
      <c r="R1805" s="255"/>
      <c r="S1805" s="255"/>
      <c r="T1805" s="256"/>
      <c r="U1805" s="14"/>
      <c r="V1805" s="14"/>
      <c r="W1805" s="14"/>
      <c r="X1805" s="14"/>
      <c r="Y1805" s="14"/>
      <c r="Z1805" s="14"/>
      <c r="AA1805" s="14"/>
      <c r="AB1805" s="14"/>
      <c r="AC1805" s="14"/>
      <c r="AD1805" s="14"/>
      <c r="AE1805" s="14"/>
      <c r="AT1805" s="257" t="s">
        <v>172</v>
      </c>
      <c r="AU1805" s="257" t="s">
        <v>83</v>
      </c>
      <c r="AV1805" s="14" t="s">
        <v>83</v>
      </c>
      <c r="AW1805" s="14" t="s">
        <v>30</v>
      </c>
      <c r="AX1805" s="14" t="s">
        <v>73</v>
      </c>
      <c r="AY1805" s="257" t="s">
        <v>160</v>
      </c>
    </row>
    <row r="1806" s="14" customFormat="1">
      <c r="A1806" s="14"/>
      <c r="B1806" s="247"/>
      <c r="C1806" s="248"/>
      <c r="D1806" s="232" t="s">
        <v>172</v>
      </c>
      <c r="E1806" s="249" t="s">
        <v>1</v>
      </c>
      <c r="F1806" s="250" t="s">
        <v>1780</v>
      </c>
      <c r="G1806" s="248"/>
      <c r="H1806" s="251">
        <v>15.44</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172</v>
      </c>
      <c r="AU1806" s="257" t="s">
        <v>83</v>
      </c>
      <c r="AV1806" s="14" t="s">
        <v>83</v>
      </c>
      <c r="AW1806" s="14" t="s">
        <v>30</v>
      </c>
      <c r="AX1806" s="14" t="s">
        <v>73</v>
      </c>
      <c r="AY1806" s="257" t="s">
        <v>160</v>
      </c>
    </row>
    <row r="1807" s="14" customFormat="1">
      <c r="A1807" s="14"/>
      <c r="B1807" s="247"/>
      <c r="C1807" s="248"/>
      <c r="D1807" s="232" t="s">
        <v>172</v>
      </c>
      <c r="E1807" s="249" t="s">
        <v>1</v>
      </c>
      <c r="F1807" s="250" t="s">
        <v>1781</v>
      </c>
      <c r="G1807" s="248"/>
      <c r="H1807" s="251">
        <v>15.15</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172</v>
      </c>
      <c r="AU1807" s="257" t="s">
        <v>83</v>
      </c>
      <c r="AV1807" s="14" t="s">
        <v>83</v>
      </c>
      <c r="AW1807" s="14" t="s">
        <v>30</v>
      </c>
      <c r="AX1807" s="14" t="s">
        <v>73</v>
      </c>
      <c r="AY1807" s="257" t="s">
        <v>160</v>
      </c>
    </row>
    <row r="1808" s="14" customFormat="1">
      <c r="A1808" s="14"/>
      <c r="B1808" s="247"/>
      <c r="C1808" s="248"/>
      <c r="D1808" s="232" t="s">
        <v>172</v>
      </c>
      <c r="E1808" s="249" t="s">
        <v>1</v>
      </c>
      <c r="F1808" s="250" t="s">
        <v>1782</v>
      </c>
      <c r="G1808" s="248"/>
      <c r="H1808" s="251">
        <v>14.75</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172</v>
      </c>
      <c r="AU1808" s="257" t="s">
        <v>83</v>
      </c>
      <c r="AV1808" s="14" t="s">
        <v>83</v>
      </c>
      <c r="AW1808" s="14" t="s">
        <v>30</v>
      </c>
      <c r="AX1808" s="14" t="s">
        <v>73</v>
      </c>
      <c r="AY1808" s="257" t="s">
        <v>160</v>
      </c>
    </row>
    <row r="1809" s="14" customFormat="1">
      <c r="A1809" s="14"/>
      <c r="B1809" s="247"/>
      <c r="C1809" s="248"/>
      <c r="D1809" s="232" t="s">
        <v>172</v>
      </c>
      <c r="E1809" s="249" t="s">
        <v>1</v>
      </c>
      <c r="F1809" s="250" t="s">
        <v>1783</v>
      </c>
      <c r="G1809" s="248"/>
      <c r="H1809" s="251">
        <v>12.75</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172</v>
      </c>
      <c r="AU1809" s="257" t="s">
        <v>83</v>
      </c>
      <c r="AV1809" s="14" t="s">
        <v>83</v>
      </c>
      <c r="AW1809" s="14" t="s">
        <v>30</v>
      </c>
      <c r="AX1809" s="14" t="s">
        <v>73</v>
      </c>
      <c r="AY1809" s="257" t="s">
        <v>160</v>
      </c>
    </row>
    <row r="1810" s="14" customFormat="1">
      <c r="A1810" s="14"/>
      <c r="B1810" s="247"/>
      <c r="C1810" s="248"/>
      <c r="D1810" s="232" t="s">
        <v>172</v>
      </c>
      <c r="E1810" s="249" t="s">
        <v>1</v>
      </c>
      <c r="F1810" s="250" t="s">
        <v>1784</v>
      </c>
      <c r="G1810" s="248"/>
      <c r="H1810" s="251">
        <v>27.02</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172</v>
      </c>
      <c r="AU1810" s="257" t="s">
        <v>83</v>
      </c>
      <c r="AV1810" s="14" t="s">
        <v>83</v>
      </c>
      <c r="AW1810" s="14" t="s">
        <v>30</v>
      </c>
      <c r="AX1810" s="14" t="s">
        <v>73</v>
      </c>
      <c r="AY1810" s="257" t="s">
        <v>160</v>
      </c>
    </row>
    <row r="1811" s="14" customFormat="1">
      <c r="A1811" s="14"/>
      <c r="B1811" s="247"/>
      <c r="C1811" s="248"/>
      <c r="D1811" s="232" t="s">
        <v>172</v>
      </c>
      <c r="E1811" s="249" t="s">
        <v>1</v>
      </c>
      <c r="F1811" s="250" t="s">
        <v>1785</v>
      </c>
      <c r="G1811" s="248"/>
      <c r="H1811" s="251">
        <v>43.25</v>
      </c>
      <c r="I1811" s="252"/>
      <c r="J1811" s="248"/>
      <c r="K1811" s="248"/>
      <c r="L1811" s="253"/>
      <c r="M1811" s="254"/>
      <c r="N1811" s="255"/>
      <c r="O1811" s="255"/>
      <c r="P1811" s="255"/>
      <c r="Q1811" s="255"/>
      <c r="R1811" s="255"/>
      <c r="S1811" s="255"/>
      <c r="T1811" s="256"/>
      <c r="U1811" s="14"/>
      <c r="V1811" s="14"/>
      <c r="W1811" s="14"/>
      <c r="X1811" s="14"/>
      <c r="Y1811" s="14"/>
      <c r="Z1811" s="14"/>
      <c r="AA1811" s="14"/>
      <c r="AB1811" s="14"/>
      <c r="AC1811" s="14"/>
      <c r="AD1811" s="14"/>
      <c r="AE1811" s="14"/>
      <c r="AT1811" s="257" t="s">
        <v>172</v>
      </c>
      <c r="AU1811" s="257" t="s">
        <v>83</v>
      </c>
      <c r="AV1811" s="14" t="s">
        <v>83</v>
      </c>
      <c r="AW1811" s="14" t="s">
        <v>30</v>
      </c>
      <c r="AX1811" s="14" t="s">
        <v>73</v>
      </c>
      <c r="AY1811" s="257" t="s">
        <v>160</v>
      </c>
    </row>
    <row r="1812" s="15" customFormat="1">
      <c r="A1812" s="15"/>
      <c r="B1812" s="258"/>
      <c r="C1812" s="259"/>
      <c r="D1812" s="232" t="s">
        <v>172</v>
      </c>
      <c r="E1812" s="260" t="s">
        <v>1</v>
      </c>
      <c r="F1812" s="261" t="s">
        <v>177</v>
      </c>
      <c r="G1812" s="259"/>
      <c r="H1812" s="262">
        <v>353.86000000000001</v>
      </c>
      <c r="I1812" s="263"/>
      <c r="J1812" s="259"/>
      <c r="K1812" s="259"/>
      <c r="L1812" s="264"/>
      <c r="M1812" s="265"/>
      <c r="N1812" s="266"/>
      <c r="O1812" s="266"/>
      <c r="P1812" s="266"/>
      <c r="Q1812" s="266"/>
      <c r="R1812" s="266"/>
      <c r="S1812" s="266"/>
      <c r="T1812" s="267"/>
      <c r="U1812" s="15"/>
      <c r="V1812" s="15"/>
      <c r="W1812" s="15"/>
      <c r="X1812" s="15"/>
      <c r="Y1812" s="15"/>
      <c r="Z1812" s="15"/>
      <c r="AA1812" s="15"/>
      <c r="AB1812" s="15"/>
      <c r="AC1812" s="15"/>
      <c r="AD1812" s="15"/>
      <c r="AE1812" s="15"/>
      <c r="AT1812" s="268" t="s">
        <v>172</v>
      </c>
      <c r="AU1812" s="268" t="s">
        <v>83</v>
      </c>
      <c r="AV1812" s="15" t="s">
        <v>161</v>
      </c>
      <c r="AW1812" s="15" t="s">
        <v>30</v>
      </c>
      <c r="AX1812" s="15" t="s">
        <v>73</v>
      </c>
      <c r="AY1812" s="268" t="s">
        <v>160</v>
      </c>
    </row>
    <row r="1813" s="16" customFormat="1">
      <c r="A1813" s="16"/>
      <c r="B1813" s="269"/>
      <c r="C1813" s="270"/>
      <c r="D1813" s="232" t="s">
        <v>172</v>
      </c>
      <c r="E1813" s="271" t="s">
        <v>1</v>
      </c>
      <c r="F1813" s="272" t="s">
        <v>182</v>
      </c>
      <c r="G1813" s="270"/>
      <c r="H1813" s="273">
        <v>709.58000000000004</v>
      </c>
      <c r="I1813" s="274"/>
      <c r="J1813" s="270"/>
      <c r="K1813" s="270"/>
      <c r="L1813" s="275"/>
      <c r="M1813" s="276"/>
      <c r="N1813" s="277"/>
      <c r="O1813" s="277"/>
      <c r="P1813" s="277"/>
      <c r="Q1813" s="277"/>
      <c r="R1813" s="277"/>
      <c r="S1813" s="277"/>
      <c r="T1813" s="278"/>
      <c r="U1813" s="16"/>
      <c r="V1813" s="16"/>
      <c r="W1813" s="16"/>
      <c r="X1813" s="16"/>
      <c r="Y1813" s="16"/>
      <c r="Z1813" s="16"/>
      <c r="AA1813" s="16"/>
      <c r="AB1813" s="16"/>
      <c r="AC1813" s="16"/>
      <c r="AD1813" s="16"/>
      <c r="AE1813" s="16"/>
      <c r="AT1813" s="279" t="s">
        <v>172</v>
      </c>
      <c r="AU1813" s="279" t="s">
        <v>83</v>
      </c>
      <c r="AV1813" s="16" t="s">
        <v>168</v>
      </c>
      <c r="AW1813" s="16" t="s">
        <v>30</v>
      </c>
      <c r="AX1813" s="16" t="s">
        <v>81</v>
      </c>
      <c r="AY1813" s="279" t="s">
        <v>160</v>
      </c>
    </row>
    <row r="1814" s="2" customFormat="1" ht="16.5" customHeight="1">
      <c r="A1814" s="39"/>
      <c r="B1814" s="40"/>
      <c r="C1814" s="281" t="s">
        <v>1801</v>
      </c>
      <c r="D1814" s="281" t="s">
        <v>832</v>
      </c>
      <c r="E1814" s="282" t="s">
        <v>1802</v>
      </c>
      <c r="F1814" s="283" t="s">
        <v>1803</v>
      </c>
      <c r="G1814" s="284" t="s">
        <v>166</v>
      </c>
      <c r="H1814" s="285">
        <v>780.53800000000001</v>
      </c>
      <c r="I1814" s="286"/>
      <c r="J1814" s="287">
        <f>ROUND(I1814*H1814,2)</f>
        <v>0</v>
      </c>
      <c r="K1814" s="283" t="s">
        <v>1</v>
      </c>
      <c r="L1814" s="288"/>
      <c r="M1814" s="289" t="s">
        <v>1</v>
      </c>
      <c r="N1814" s="290" t="s">
        <v>38</v>
      </c>
      <c r="O1814" s="92"/>
      <c r="P1814" s="228">
        <f>O1814*H1814</f>
        <v>0</v>
      </c>
      <c r="Q1814" s="228">
        <v>0.0028300000000000001</v>
      </c>
      <c r="R1814" s="228">
        <f>Q1814*H1814</f>
        <v>2.2089225400000001</v>
      </c>
      <c r="S1814" s="228">
        <v>0</v>
      </c>
      <c r="T1814" s="229">
        <f>S1814*H1814</f>
        <v>0</v>
      </c>
      <c r="U1814" s="39"/>
      <c r="V1814" s="39"/>
      <c r="W1814" s="39"/>
      <c r="X1814" s="39"/>
      <c r="Y1814" s="39"/>
      <c r="Z1814" s="39"/>
      <c r="AA1814" s="39"/>
      <c r="AB1814" s="39"/>
      <c r="AC1814" s="39"/>
      <c r="AD1814" s="39"/>
      <c r="AE1814" s="39"/>
      <c r="AR1814" s="230" t="s">
        <v>399</v>
      </c>
      <c r="AT1814" s="230" t="s">
        <v>832</v>
      </c>
      <c r="AU1814" s="230" t="s">
        <v>83</v>
      </c>
      <c r="AY1814" s="18" t="s">
        <v>160</v>
      </c>
      <c r="BE1814" s="231">
        <f>IF(N1814="základní",J1814,0)</f>
        <v>0</v>
      </c>
      <c r="BF1814" s="231">
        <f>IF(N1814="snížená",J1814,0)</f>
        <v>0</v>
      </c>
      <c r="BG1814" s="231">
        <f>IF(N1814="zákl. přenesená",J1814,0)</f>
        <v>0</v>
      </c>
      <c r="BH1814" s="231">
        <f>IF(N1814="sníž. přenesená",J1814,0)</f>
        <v>0</v>
      </c>
      <c r="BI1814" s="231">
        <f>IF(N1814="nulová",J1814,0)</f>
        <v>0</v>
      </c>
      <c r="BJ1814" s="18" t="s">
        <v>81</v>
      </c>
      <c r="BK1814" s="231">
        <f>ROUND(I1814*H1814,2)</f>
        <v>0</v>
      </c>
      <c r="BL1814" s="18" t="s">
        <v>251</v>
      </c>
      <c r="BM1814" s="230" t="s">
        <v>1804</v>
      </c>
    </row>
    <row r="1815" s="2" customFormat="1">
      <c r="A1815" s="39"/>
      <c r="B1815" s="40"/>
      <c r="C1815" s="41"/>
      <c r="D1815" s="232" t="s">
        <v>170</v>
      </c>
      <c r="E1815" s="41"/>
      <c r="F1815" s="233" t="s">
        <v>1805</v>
      </c>
      <c r="G1815" s="41"/>
      <c r="H1815" s="41"/>
      <c r="I1815" s="234"/>
      <c r="J1815" s="41"/>
      <c r="K1815" s="41"/>
      <c r="L1815" s="45"/>
      <c r="M1815" s="235"/>
      <c r="N1815" s="236"/>
      <c r="O1815" s="92"/>
      <c r="P1815" s="92"/>
      <c r="Q1815" s="92"/>
      <c r="R1815" s="92"/>
      <c r="S1815" s="92"/>
      <c r="T1815" s="93"/>
      <c r="U1815" s="39"/>
      <c r="V1815" s="39"/>
      <c r="W1815" s="39"/>
      <c r="X1815" s="39"/>
      <c r="Y1815" s="39"/>
      <c r="Z1815" s="39"/>
      <c r="AA1815" s="39"/>
      <c r="AB1815" s="39"/>
      <c r="AC1815" s="39"/>
      <c r="AD1815" s="39"/>
      <c r="AE1815" s="39"/>
      <c r="AT1815" s="18" t="s">
        <v>170</v>
      </c>
      <c r="AU1815" s="18" t="s">
        <v>83</v>
      </c>
    </row>
    <row r="1816" s="14" customFormat="1">
      <c r="A1816" s="14"/>
      <c r="B1816" s="247"/>
      <c r="C1816" s="248"/>
      <c r="D1816" s="232" t="s">
        <v>172</v>
      </c>
      <c r="E1816" s="248"/>
      <c r="F1816" s="250" t="s">
        <v>1806</v>
      </c>
      <c r="G1816" s="248"/>
      <c r="H1816" s="251">
        <v>780.53800000000001</v>
      </c>
      <c r="I1816" s="252"/>
      <c r="J1816" s="248"/>
      <c r="K1816" s="248"/>
      <c r="L1816" s="253"/>
      <c r="M1816" s="254"/>
      <c r="N1816" s="255"/>
      <c r="O1816" s="255"/>
      <c r="P1816" s="255"/>
      <c r="Q1816" s="255"/>
      <c r="R1816" s="255"/>
      <c r="S1816" s="255"/>
      <c r="T1816" s="256"/>
      <c r="U1816" s="14"/>
      <c r="V1816" s="14"/>
      <c r="W1816" s="14"/>
      <c r="X1816" s="14"/>
      <c r="Y1816" s="14"/>
      <c r="Z1816" s="14"/>
      <c r="AA1816" s="14"/>
      <c r="AB1816" s="14"/>
      <c r="AC1816" s="14"/>
      <c r="AD1816" s="14"/>
      <c r="AE1816" s="14"/>
      <c r="AT1816" s="257" t="s">
        <v>172</v>
      </c>
      <c r="AU1816" s="257" t="s">
        <v>83</v>
      </c>
      <c r="AV1816" s="14" t="s">
        <v>83</v>
      </c>
      <c r="AW1816" s="14" t="s">
        <v>4</v>
      </c>
      <c r="AX1816" s="14" t="s">
        <v>81</v>
      </c>
      <c r="AY1816" s="257" t="s">
        <v>160</v>
      </c>
    </row>
    <row r="1817" s="2" customFormat="1" ht="16.5" customHeight="1">
      <c r="A1817" s="39"/>
      <c r="B1817" s="40"/>
      <c r="C1817" s="219" t="s">
        <v>1807</v>
      </c>
      <c r="D1817" s="219" t="s">
        <v>163</v>
      </c>
      <c r="E1817" s="220" t="s">
        <v>1808</v>
      </c>
      <c r="F1817" s="221" t="s">
        <v>1809</v>
      </c>
      <c r="G1817" s="222" t="s">
        <v>236</v>
      </c>
      <c r="H1817" s="223">
        <v>291.37</v>
      </c>
      <c r="I1817" s="224"/>
      <c r="J1817" s="225">
        <f>ROUND(I1817*H1817,2)</f>
        <v>0</v>
      </c>
      <c r="K1817" s="221" t="s">
        <v>167</v>
      </c>
      <c r="L1817" s="45"/>
      <c r="M1817" s="226" t="s">
        <v>1</v>
      </c>
      <c r="N1817" s="227" t="s">
        <v>38</v>
      </c>
      <c r="O1817" s="92"/>
      <c r="P1817" s="228">
        <f>O1817*H1817</f>
        <v>0</v>
      </c>
      <c r="Q1817" s="228">
        <v>1.4935E-05</v>
      </c>
      <c r="R1817" s="228">
        <f>Q1817*H1817</f>
        <v>0.0043516109500000002</v>
      </c>
      <c r="S1817" s="228">
        <v>0</v>
      </c>
      <c r="T1817" s="229">
        <f>S1817*H1817</f>
        <v>0</v>
      </c>
      <c r="U1817" s="39"/>
      <c r="V1817" s="39"/>
      <c r="W1817" s="39"/>
      <c r="X1817" s="39"/>
      <c r="Y1817" s="39"/>
      <c r="Z1817" s="39"/>
      <c r="AA1817" s="39"/>
      <c r="AB1817" s="39"/>
      <c r="AC1817" s="39"/>
      <c r="AD1817" s="39"/>
      <c r="AE1817" s="39"/>
      <c r="AR1817" s="230" t="s">
        <v>251</v>
      </c>
      <c r="AT1817" s="230" t="s">
        <v>163</v>
      </c>
      <c r="AU1817" s="230" t="s">
        <v>83</v>
      </c>
      <c r="AY1817" s="18" t="s">
        <v>160</v>
      </c>
      <c r="BE1817" s="231">
        <f>IF(N1817="základní",J1817,0)</f>
        <v>0</v>
      </c>
      <c r="BF1817" s="231">
        <f>IF(N1817="snížená",J1817,0)</f>
        <v>0</v>
      </c>
      <c r="BG1817" s="231">
        <f>IF(N1817="zákl. přenesená",J1817,0)</f>
        <v>0</v>
      </c>
      <c r="BH1817" s="231">
        <f>IF(N1817="sníž. přenesená",J1817,0)</f>
        <v>0</v>
      </c>
      <c r="BI1817" s="231">
        <f>IF(N1817="nulová",J1817,0)</f>
        <v>0</v>
      </c>
      <c r="BJ1817" s="18" t="s">
        <v>81</v>
      </c>
      <c r="BK1817" s="231">
        <f>ROUND(I1817*H1817,2)</f>
        <v>0</v>
      </c>
      <c r="BL1817" s="18" t="s">
        <v>251</v>
      </c>
      <c r="BM1817" s="230" t="s">
        <v>1810</v>
      </c>
    </row>
    <row r="1818" s="2" customFormat="1">
      <c r="A1818" s="39"/>
      <c r="B1818" s="40"/>
      <c r="C1818" s="41"/>
      <c r="D1818" s="232" t="s">
        <v>170</v>
      </c>
      <c r="E1818" s="41"/>
      <c r="F1818" s="233" t="s">
        <v>1811</v>
      </c>
      <c r="G1818" s="41"/>
      <c r="H1818" s="41"/>
      <c r="I1818" s="234"/>
      <c r="J1818" s="41"/>
      <c r="K1818" s="41"/>
      <c r="L1818" s="45"/>
      <c r="M1818" s="235"/>
      <c r="N1818" s="236"/>
      <c r="O1818" s="92"/>
      <c r="P1818" s="92"/>
      <c r="Q1818" s="92"/>
      <c r="R1818" s="92"/>
      <c r="S1818" s="92"/>
      <c r="T1818" s="93"/>
      <c r="U1818" s="39"/>
      <c r="V1818" s="39"/>
      <c r="W1818" s="39"/>
      <c r="X1818" s="39"/>
      <c r="Y1818" s="39"/>
      <c r="Z1818" s="39"/>
      <c r="AA1818" s="39"/>
      <c r="AB1818" s="39"/>
      <c r="AC1818" s="39"/>
      <c r="AD1818" s="39"/>
      <c r="AE1818" s="39"/>
      <c r="AT1818" s="18" t="s">
        <v>170</v>
      </c>
      <c r="AU1818" s="18" t="s">
        <v>83</v>
      </c>
    </row>
    <row r="1819" s="13" customFormat="1">
      <c r="A1819" s="13"/>
      <c r="B1819" s="237"/>
      <c r="C1819" s="238"/>
      <c r="D1819" s="232" t="s">
        <v>172</v>
      </c>
      <c r="E1819" s="239" t="s">
        <v>1</v>
      </c>
      <c r="F1819" s="240" t="s">
        <v>431</v>
      </c>
      <c r="G1819" s="238"/>
      <c r="H1819" s="239" t="s">
        <v>1</v>
      </c>
      <c r="I1819" s="241"/>
      <c r="J1819" s="238"/>
      <c r="K1819" s="238"/>
      <c r="L1819" s="242"/>
      <c r="M1819" s="243"/>
      <c r="N1819" s="244"/>
      <c r="O1819" s="244"/>
      <c r="P1819" s="244"/>
      <c r="Q1819" s="244"/>
      <c r="R1819" s="244"/>
      <c r="S1819" s="244"/>
      <c r="T1819" s="245"/>
      <c r="U1819" s="13"/>
      <c r="V1819" s="13"/>
      <c r="W1819" s="13"/>
      <c r="X1819" s="13"/>
      <c r="Y1819" s="13"/>
      <c r="Z1819" s="13"/>
      <c r="AA1819" s="13"/>
      <c r="AB1819" s="13"/>
      <c r="AC1819" s="13"/>
      <c r="AD1819" s="13"/>
      <c r="AE1819" s="13"/>
      <c r="AT1819" s="246" t="s">
        <v>172</v>
      </c>
      <c r="AU1819" s="246" t="s">
        <v>83</v>
      </c>
      <c r="AV1819" s="13" t="s">
        <v>81</v>
      </c>
      <c r="AW1819" s="13" t="s">
        <v>30</v>
      </c>
      <c r="AX1819" s="13" t="s">
        <v>73</v>
      </c>
      <c r="AY1819" s="246" t="s">
        <v>160</v>
      </c>
    </row>
    <row r="1820" s="14" customFormat="1">
      <c r="A1820" s="14"/>
      <c r="B1820" s="247"/>
      <c r="C1820" s="248"/>
      <c r="D1820" s="232" t="s">
        <v>172</v>
      </c>
      <c r="E1820" s="249" t="s">
        <v>1</v>
      </c>
      <c r="F1820" s="250" t="s">
        <v>972</v>
      </c>
      <c r="G1820" s="248"/>
      <c r="H1820" s="251">
        <v>33.740000000000002</v>
      </c>
      <c r="I1820" s="252"/>
      <c r="J1820" s="248"/>
      <c r="K1820" s="248"/>
      <c r="L1820" s="253"/>
      <c r="M1820" s="254"/>
      <c r="N1820" s="255"/>
      <c r="O1820" s="255"/>
      <c r="P1820" s="255"/>
      <c r="Q1820" s="255"/>
      <c r="R1820" s="255"/>
      <c r="S1820" s="255"/>
      <c r="T1820" s="256"/>
      <c r="U1820" s="14"/>
      <c r="V1820" s="14"/>
      <c r="W1820" s="14"/>
      <c r="X1820" s="14"/>
      <c r="Y1820" s="14"/>
      <c r="Z1820" s="14"/>
      <c r="AA1820" s="14"/>
      <c r="AB1820" s="14"/>
      <c r="AC1820" s="14"/>
      <c r="AD1820" s="14"/>
      <c r="AE1820" s="14"/>
      <c r="AT1820" s="257" t="s">
        <v>172</v>
      </c>
      <c r="AU1820" s="257" t="s">
        <v>83</v>
      </c>
      <c r="AV1820" s="14" t="s">
        <v>83</v>
      </c>
      <c r="AW1820" s="14" t="s">
        <v>30</v>
      </c>
      <c r="AX1820" s="14" t="s">
        <v>73</v>
      </c>
      <c r="AY1820" s="257" t="s">
        <v>160</v>
      </c>
    </row>
    <row r="1821" s="13" customFormat="1">
      <c r="A1821" s="13"/>
      <c r="B1821" s="237"/>
      <c r="C1821" s="238"/>
      <c r="D1821" s="232" t="s">
        <v>172</v>
      </c>
      <c r="E1821" s="239" t="s">
        <v>1</v>
      </c>
      <c r="F1821" s="240" t="s">
        <v>755</v>
      </c>
      <c r="G1821" s="238"/>
      <c r="H1821" s="239" t="s">
        <v>1</v>
      </c>
      <c r="I1821" s="241"/>
      <c r="J1821" s="238"/>
      <c r="K1821" s="238"/>
      <c r="L1821" s="242"/>
      <c r="M1821" s="243"/>
      <c r="N1821" s="244"/>
      <c r="O1821" s="244"/>
      <c r="P1821" s="244"/>
      <c r="Q1821" s="244"/>
      <c r="R1821" s="244"/>
      <c r="S1821" s="244"/>
      <c r="T1821" s="245"/>
      <c r="U1821" s="13"/>
      <c r="V1821" s="13"/>
      <c r="W1821" s="13"/>
      <c r="X1821" s="13"/>
      <c r="Y1821" s="13"/>
      <c r="Z1821" s="13"/>
      <c r="AA1821" s="13"/>
      <c r="AB1821" s="13"/>
      <c r="AC1821" s="13"/>
      <c r="AD1821" s="13"/>
      <c r="AE1821" s="13"/>
      <c r="AT1821" s="246" t="s">
        <v>172</v>
      </c>
      <c r="AU1821" s="246" t="s">
        <v>83</v>
      </c>
      <c r="AV1821" s="13" t="s">
        <v>81</v>
      </c>
      <c r="AW1821" s="13" t="s">
        <v>30</v>
      </c>
      <c r="AX1821" s="13" t="s">
        <v>73</v>
      </c>
      <c r="AY1821" s="246" t="s">
        <v>160</v>
      </c>
    </row>
    <row r="1822" s="14" customFormat="1">
      <c r="A1822" s="14"/>
      <c r="B1822" s="247"/>
      <c r="C1822" s="248"/>
      <c r="D1822" s="232" t="s">
        <v>172</v>
      </c>
      <c r="E1822" s="249" t="s">
        <v>1</v>
      </c>
      <c r="F1822" s="250" t="s">
        <v>974</v>
      </c>
      <c r="G1822" s="248"/>
      <c r="H1822" s="251">
        <v>35.479999999999997</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172</v>
      </c>
      <c r="AU1822" s="257" t="s">
        <v>83</v>
      </c>
      <c r="AV1822" s="14" t="s">
        <v>83</v>
      </c>
      <c r="AW1822" s="14" t="s">
        <v>30</v>
      </c>
      <c r="AX1822" s="14" t="s">
        <v>73</v>
      </c>
      <c r="AY1822" s="257" t="s">
        <v>160</v>
      </c>
    </row>
    <row r="1823" s="13" customFormat="1">
      <c r="A1823" s="13"/>
      <c r="B1823" s="237"/>
      <c r="C1823" s="238"/>
      <c r="D1823" s="232" t="s">
        <v>172</v>
      </c>
      <c r="E1823" s="239" t="s">
        <v>1</v>
      </c>
      <c r="F1823" s="240" t="s">
        <v>560</v>
      </c>
      <c r="G1823" s="238"/>
      <c r="H1823" s="239" t="s">
        <v>1</v>
      </c>
      <c r="I1823" s="241"/>
      <c r="J1823" s="238"/>
      <c r="K1823" s="238"/>
      <c r="L1823" s="242"/>
      <c r="M1823" s="243"/>
      <c r="N1823" s="244"/>
      <c r="O1823" s="244"/>
      <c r="P1823" s="244"/>
      <c r="Q1823" s="244"/>
      <c r="R1823" s="244"/>
      <c r="S1823" s="244"/>
      <c r="T1823" s="245"/>
      <c r="U1823" s="13"/>
      <c r="V1823" s="13"/>
      <c r="W1823" s="13"/>
      <c r="X1823" s="13"/>
      <c r="Y1823" s="13"/>
      <c r="Z1823" s="13"/>
      <c r="AA1823" s="13"/>
      <c r="AB1823" s="13"/>
      <c r="AC1823" s="13"/>
      <c r="AD1823" s="13"/>
      <c r="AE1823" s="13"/>
      <c r="AT1823" s="246" t="s">
        <v>172</v>
      </c>
      <c r="AU1823" s="246" t="s">
        <v>83</v>
      </c>
      <c r="AV1823" s="13" t="s">
        <v>81</v>
      </c>
      <c r="AW1823" s="13" t="s">
        <v>30</v>
      </c>
      <c r="AX1823" s="13" t="s">
        <v>73</v>
      </c>
      <c r="AY1823" s="246" t="s">
        <v>160</v>
      </c>
    </row>
    <row r="1824" s="14" customFormat="1">
      <c r="A1824" s="14"/>
      <c r="B1824" s="247"/>
      <c r="C1824" s="248"/>
      <c r="D1824" s="232" t="s">
        <v>172</v>
      </c>
      <c r="E1824" s="249" t="s">
        <v>1</v>
      </c>
      <c r="F1824" s="250" t="s">
        <v>975</v>
      </c>
      <c r="G1824" s="248"/>
      <c r="H1824" s="251">
        <v>22.949999999999999</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172</v>
      </c>
      <c r="AU1824" s="257" t="s">
        <v>83</v>
      </c>
      <c r="AV1824" s="14" t="s">
        <v>83</v>
      </c>
      <c r="AW1824" s="14" t="s">
        <v>30</v>
      </c>
      <c r="AX1824" s="14" t="s">
        <v>73</v>
      </c>
      <c r="AY1824" s="257" t="s">
        <v>160</v>
      </c>
    </row>
    <row r="1825" s="13" customFormat="1">
      <c r="A1825" s="13"/>
      <c r="B1825" s="237"/>
      <c r="C1825" s="238"/>
      <c r="D1825" s="232" t="s">
        <v>172</v>
      </c>
      <c r="E1825" s="239" t="s">
        <v>1</v>
      </c>
      <c r="F1825" s="240" t="s">
        <v>981</v>
      </c>
      <c r="G1825" s="238"/>
      <c r="H1825" s="239" t="s">
        <v>1</v>
      </c>
      <c r="I1825" s="241"/>
      <c r="J1825" s="238"/>
      <c r="K1825" s="238"/>
      <c r="L1825" s="242"/>
      <c r="M1825" s="243"/>
      <c r="N1825" s="244"/>
      <c r="O1825" s="244"/>
      <c r="P1825" s="244"/>
      <c r="Q1825" s="244"/>
      <c r="R1825" s="244"/>
      <c r="S1825" s="244"/>
      <c r="T1825" s="245"/>
      <c r="U1825" s="13"/>
      <c r="V1825" s="13"/>
      <c r="W1825" s="13"/>
      <c r="X1825" s="13"/>
      <c r="Y1825" s="13"/>
      <c r="Z1825" s="13"/>
      <c r="AA1825" s="13"/>
      <c r="AB1825" s="13"/>
      <c r="AC1825" s="13"/>
      <c r="AD1825" s="13"/>
      <c r="AE1825" s="13"/>
      <c r="AT1825" s="246" t="s">
        <v>172</v>
      </c>
      <c r="AU1825" s="246" t="s">
        <v>83</v>
      </c>
      <c r="AV1825" s="13" t="s">
        <v>81</v>
      </c>
      <c r="AW1825" s="13" t="s">
        <v>30</v>
      </c>
      <c r="AX1825" s="13" t="s">
        <v>73</v>
      </c>
      <c r="AY1825" s="246" t="s">
        <v>160</v>
      </c>
    </row>
    <row r="1826" s="14" customFormat="1">
      <c r="A1826" s="14"/>
      <c r="B1826" s="247"/>
      <c r="C1826" s="248"/>
      <c r="D1826" s="232" t="s">
        <v>172</v>
      </c>
      <c r="E1826" s="249" t="s">
        <v>1</v>
      </c>
      <c r="F1826" s="250" t="s">
        <v>982</v>
      </c>
      <c r="G1826" s="248"/>
      <c r="H1826" s="251">
        <v>13.6</v>
      </c>
      <c r="I1826" s="252"/>
      <c r="J1826" s="248"/>
      <c r="K1826" s="248"/>
      <c r="L1826" s="253"/>
      <c r="M1826" s="254"/>
      <c r="N1826" s="255"/>
      <c r="O1826" s="255"/>
      <c r="P1826" s="255"/>
      <c r="Q1826" s="255"/>
      <c r="R1826" s="255"/>
      <c r="S1826" s="255"/>
      <c r="T1826" s="256"/>
      <c r="U1826" s="14"/>
      <c r="V1826" s="14"/>
      <c r="W1826" s="14"/>
      <c r="X1826" s="14"/>
      <c r="Y1826" s="14"/>
      <c r="Z1826" s="14"/>
      <c r="AA1826" s="14"/>
      <c r="AB1826" s="14"/>
      <c r="AC1826" s="14"/>
      <c r="AD1826" s="14"/>
      <c r="AE1826" s="14"/>
      <c r="AT1826" s="257" t="s">
        <v>172</v>
      </c>
      <c r="AU1826" s="257" t="s">
        <v>83</v>
      </c>
      <c r="AV1826" s="14" t="s">
        <v>83</v>
      </c>
      <c r="AW1826" s="14" t="s">
        <v>30</v>
      </c>
      <c r="AX1826" s="14" t="s">
        <v>73</v>
      </c>
      <c r="AY1826" s="257" t="s">
        <v>160</v>
      </c>
    </row>
    <row r="1827" s="13" customFormat="1">
      <c r="A1827" s="13"/>
      <c r="B1827" s="237"/>
      <c r="C1827" s="238"/>
      <c r="D1827" s="232" t="s">
        <v>172</v>
      </c>
      <c r="E1827" s="239" t="s">
        <v>1</v>
      </c>
      <c r="F1827" s="240" t="s">
        <v>433</v>
      </c>
      <c r="G1827" s="238"/>
      <c r="H1827" s="239" t="s">
        <v>1</v>
      </c>
      <c r="I1827" s="241"/>
      <c r="J1827" s="238"/>
      <c r="K1827" s="238"/>
      <c r="L1827" s="242"/>
      <c r="M1827" s="243"/>
      <c r="N1827" s="244"/>
      <c r="O1827" s="244"/>
      <c r="P1827" s="244"/>
      <c r="Q1827" s="244"/>
      <c r="R1827" s="244"/>
      <c r="S1827" s="244"/>
      <c r="T1827" s="245"/>
      <c r="U1827" s="13"/>
      <c r="V1827" s="13"/>
      <c r="W1827" s="13"/>
      <c r="X1827" s="13"/>
      <c r="Y1827" s="13"/>
      <c r="Z1827" s="13"/>
      <c r="AA1827" s="13"/>
      <c r="AB1827" s="13"/>
      <c r="AC1827" s="13"/>
      <c r="AD1827" s="13"/>
      <c r="AE1827" s="13"/>
      <c r="AT1827" s="246" t="s">
        <v>172</v>
      </c>
      <c r="AU1827" s="246" t="s">
        <v>83</v>
      </c>
      <c r="AV1827" s="13" t="s">
        <v>81</v>
      </c>
      <c r="AW1827" s="13" t="s">
        <v>30</v>
      </c>
      <c r="AX1827" s="13" t="s">
        <v>73</v>
      </c>
      <c r="AY1827" s="246" t="s">
        <v>160</v>
      </c>
    </row>
    <row r="1828" s="14" customFormat="1">
      <c r="A1828" s="14"/>
      <c r="B1828" s="247"/>
      <c r="C1828" s="248"/>
      <c r="D1828" s="232" t="s">
        <v>172</v>
      </c>
      <c r="E1828" s="249" t="s">
        <v>1</v>
      </c>
      <c r="F1828" s="250" t="s">
        <v>983</v>
      </c>
      <c r="G1828" s="248"/>
      <c r="H1828" s="251">
        <v>16</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172</v>
      </c>
      <c r="AU1828" s="257" t="s">
        <v>83</v>
      </c>
      <c r="AV1828" s="14" t="s">
        <v>83</v>
      </c>
      <c r="AW1828" s="14" t="s">
        <v>30</v>
      </c>
      <c r="AX1828" s="14" t="s">
        <v>73</v>
      </c>
      <c r="AY1828" s="257" t="s">
        <v>160</v>
      </c>
    </row>
    <row r="1829" s="13" customFormat="1">
      <c r="A1829" s="13"/>
      <c r="B1829" s="237"/>
      <c r="C1829" s="238"/>
      <c r="D1829" s="232" t="s">
        <v>172</v>
      </c>
      <c r="E1829" s="239" t="s">
        <v>1</v>
      </c>
      <c r="F1829" s="240" t="s">
        <v>435</v>
      </c>
      <c r="G1829" s="238"/>
      <c r="H1829" s="239" t="s">
        <v>1</v>
      </c>
      <c r="I1829" s="241"/>
      <c r="J1829" s="238"/>
      <c r="K1829" s="238"/>
      <c r="L1829" s="242"/>
      <c r="M1829" s="243"/>
      <c r="N1829" s="244"/>
      <c r="O1829" s="244"/>
      <c r="P1829" s="244"/>
      <c r="Q1829" s="244"/>
      <c r="R1829" s="244"/>
      <c r="S1829" s="244"/>
      <c r="T1829" s="245"/>
      <c r="U1829" s="13"/>
      <c r="V1829" s="13"/>
      <c r="W1829" s="13"/>
      <c r="X1829" s="13"/>
      <c r="Y1829" s="13"/>
      <c r="Z1829" s="13"/>
      <c r="AA1829" s="13"/>
      <c r="AB1829" s="13"/>
      <c r="AC1829" s="13"/>
      <c r="AD1829" s="13"/>
      <c r="AE1829" s="13"/>
      <c r="AT1829" s="246" t="s">
        <v>172</v>
      </c>
      <c r="AU1829" s="246" t="s">
        <v>83</v>
      </c>
      <c r="AV1829" s="13" t="s">
        <v>81</v>
      </c>
      <c r="AW1829" s="13" t="s">
        <v>30</v>
      </c>
      <c r="AX1829" s="13" t="s">
        <v>73</v>
      </c>
      <c r="AY1829" s="246" t="s">
        <v>160</v>
      </c>
    </row>
    <row r="1830" s="14" customFormat="1">
      <c r="A1830" s="14"/>
      <c r="B1830" s="247"/>
      <c r="C1830" s="248"/>
      <c r="D1830" s="232" t="s">
        <v>172</v>
      </c>
      <c r="E1830" s="249" t="s">
        <v>1</v>
      </c>
      <c r="F1830" s="250" t="s">
        <v>984</v>
      </c>
      <c r="G1830" s="248"/>
      <c r="H1830" s="251">
        <v>17.050000000000001</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172</v>
      </c>
      <c r="AU1830" s="257" t="s">
        <v>83</v>
      </c>
      <c r="AV1830" s="14" t="s">
        <v>83</v>
      </c>
      <c r="AW1830" s="14" t="s">
        <v>30</v>
      </c>
      <c r="AX1830" s="14" t="s">
        <v>73</v>
      </c>
      <c r="AY1830" s="257" t="s">
        <v>160</v>
      </c>
    </row>
    <row r="1831" s="13" customFormat="1">
      <c r="A1831" s="13"/>
      <c r="B1831" s="237"/>
      <c r="C1831" s="238"/>
      <c r="D1831" s="232" t="s">
        <v>172</v>
      </c>
      <c r="E1831" s="239" t="s">
        <v>1</v>
      </c>
      <c r="F1831" s="240" t="s">
        <v>437</v>
      </c>
      <c r="G1831" s="238"/>
      <c r="H1831" s="239" t="s">
        <v>1</v>
      </c>
      <c r="I1831" s="241"/>
      <c r="J1831" s="238"/>
      <c r="K1831" s="238"/>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172</v>
      </c>
      <c r="AU1831" s="246" t="s">
        <v>83</v>
      </c>
      <c r="AV1831" s="13" t="s">
        <v>81</v>
      </c>
      <c r="AW1831" s="13" t="s">
        <v>30</v>
      </c>
      <c r="AX1831" s="13" t="s">
        <v>73</v>
      </c>
      <c r="AY1831" s="246" t="s">
        <v>160</v>
      </c>
    </row>
    <row r="1832" s="14" customFormat="1">
      <c r="A1832" s="14"/>
      <c r="B1832" s="247"/>
      <c r="C1832" s="248"/>
      <c r="D1832" s="232" t="s">
        <v>172</v>
      </c>
      <c r="E1832" s="249" t="s">
        <v>1</v>
      </c>
      <c r="F1832" s="250" t="s">
        <v>985</v>
      </c>
      <c r="G1832" s="248"/>
      <c r="H1832" s="251">
        <v>14.949999999999999</v>
      </c>
      <c r="I1832" s="252"/>
      <c r="J1832" s="248"/>
      <c r="K1832" s="248"/>
      <c r="L1832" s="253"/>
      <c r="M1832" s="254"/>
      <c r="N1832" s="255"/>
      <c r="O1832" s="255"/>
      <c r="P1832" s="255"/>
      <c r="Q1832" s="255"/>
      <c r="R1832" s="255"/>
      <c r="S1832" s="255"/>
      <c r="T1832" s="256"/>
      <c r="U1832" s="14"/>
      <c r="V1832" s="14"/>
      <c r="W1832" s="14"/>
      <c r="X1832" s="14"/>
      <c r="Y1832" s="14"/>
      <c r="Z1832" s="14"/>
      <c r="AA1832" s="14"/>
      <c r="AB1832" s="14"/>
      <c r="AC1832" s="14"/>
      <c r="AD1832" s="14"/>
      <c r="AE1832" s="14"/>
      <c r="AT1832" s="257" t="s">
        <v>172</v>
      </c>
      <c r="AU1832" s="257" t="s">
        <v>83</v>
      </c>
      <c r="AV1832" s="14" t="s">
        <v>83</v>
      </c>
      <c r="AW1832" s="14" t="s">
        <v>30</v>
      </c>
      <c r="AX1832" s="14" t="s">
        <v>73</v>
      </c>
      <c r="AY1832" s="257" t="s">
        <v>160</v>
      </c>
    </row>
    <row r="1833" s="13" customFormat="1">
      <c r="A1833" s="13"/>
      <c r="B1833" s="237"/>
      <c r="C1833" s="238"/>
      <c r="D1833" s="232" t="s">
        <v>172</v>
      </c>
      <c r="E1833" s="239" t="s">
        <v>1</v>
      </c>
      <c r="F1833" s="240" t="s">
        <v>439</v>
      </c>
      <c r="G1833" s="238"/>
      <c r="H1833" s="239" t="s">
        <v>1</v>
      </c>
      <c r="I1833" s="241"/>
      <c r="J1833" s="238"/>
      <c r="K1833" s="238"/>
      <c r="L1833" s="242"/>
      <c r="M1833" s="243"/>
      <c r="N1833" s="244"/>
      <c r="O1833" s="244"/>
      <c r="P1833" s="244"/>
      <c r="Q1833" s="244"/>
      <c r="R1833" s="244"/>
      <c r="S1833" s="244"/>
      <c r="T1833" s="245"/>
      <c r="U1833" s="13"/>
      <c r="V1833" s="13"/>
      <c r="W1833" s="13"/>
      <c r="X1833" s="13"/>
      <c r="Y1833" s="13"/>
      <c r="Z1833" s="13"/>
      <c r="AA1833" s="13"/>
      <c r="AB1833" s="13"/>
      <c r="AC1833" s="13"/>
      <c r="AD1833" s="13"/>
      <c r="AE1833" s="13"/>
      <c r="AT1833" s="246" t="s">
        <v>172</v>
      </c>
      <c r="AU1833" s="246" t="s">
        <v>83</v>
      </c>
      <c r="AV1833" s="13" t="s">
        <v>81</v>
      </c>
      <c r="AW1833" s="13" t="s">
        <v>30</v>
      </c>
      <c r="AX1833" s="13" t="s">
        <v>73</v>
      </c>
      <c r="AY1833" s="246" t="s">
        <v>160</v>
      </c>
    </row>
    <row r="1834" s="14" customFormat="1">
      <c r="A1834" s="14"/>
      <c r="B1834" s="247"/>
      <c r="C1834" s="248"/>
      <c r="D1834" s="232" t="s">
        <v>172</v>
      </c>
      <c r="E1834" s="249" t="s">
        <v>1</v>
      </c>
      <c r="F1834" s="250" t="s">
        <v>985</v>
      </c>
      <c r="G1834" s="248"/>
      <c r="H1834" s="251">
        <v>14.949999999999999</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172</v>
      </c>
      <c r="AU1834" s="257" t="s">
        <v>83</v>
      </c>
      <c r="AV1834" s="14" t="s">
        <v>83</v>
      </c>
      <c r="AW1834" s="14" t="s">
        <v>30</v>
      </c>
      <c r="AX1834" s="14" t="s">
        <v>73</v>
      </c>
      <c r="AY1834" s="257" t="s">
        <v>160</v>
      </c>
    </row>
    <row r="1835" s="13" customFormat="1">
      <c r="A1835" s="13"/>
      <c r="B1835" s="237"/>
      <c r="C1835" s="238"/>
      <c r="D1835" s="232" t="s">
        <v>172</v>
      </c>
      <c r="E1835" s="239" t="s">
        <v>1</v>
      </c>
      <c r="F1835" s="240" t="s">
        <v>440</v>
      </c>
      <c r="G1835" s="238"/>
      <c r="H1835" s="239" t="s">
        <v>1</v>
      </c>
      <c r="I1835" s="241"/>
      <c r="J1835" s="238"/>
      <c r="K1835" s="238"/>
      <c r="L1835" s="242"/>
      <c r="M1835" s="243"/>
      <c r="N1835" s="244"/>
      <c r="O1835" s="244"/>
      <c r="P1835" s="244"/>
      <c r="Q1835" s="244"/>
      <c r="R1835" s="244"/>
      <c r="S1835" s="244"/>
      <c r="T1835" s="245"/>
      <c r="U1835" s="13"/>
      <c r="V1835" s="13"/>
      <c r="W1835" s="13"/>
      <c r="X1835" s="13"/>
      <c r="Y1835" s="13"/>
      <c r="Z1835" s="13"/>
      <c r="AA1835" s="13"/>
      <c r="AB1835" s="13"/>
      <c r="AC1835" s="13"/>
      <c r="AD1835" s="13"/>
      <c r="AE1835" s="13"/>
      <c r="AT1835" s="246" t="s">
        <v>172</v>
      </c>
      <c r="AU1835" s="246" t="s">
        <v>83</v>
      </c>
      <c r="AV1835" s="13" t="s">
        <v>81</v>
      </c>
      <c r="AW1835" s="13" t="s">
        <v>30</v>
      </c>
      <c r="AX1835" s="13" t="s">
        <v>73</v>
      </c>
      <c r="AY1835" s="246" t="s">
        <v>160</v>
      </c>
    </row>
    <row r="1836" s="14" customFormat="1">
      <c r="A1836" s="14"/>
      <c r="B1836" s="247"/>
      <c r="C1836" s="248"/>
      <c r="D1836" s="232" t="s">
        <v>172</v>
      </c>
      <c r="E1836" s="249" t="s">
        <v>1</v>
      </c>
      <c r="F1836" s="250" t="s">
        <v>986</v>
      </c>
      <c r="G1836" s="248"/>
      <c r="H1836" s="251">
        <v>14.699999999999999</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172</v>
      </c>
      <c r="AU1836" s="257" t="s">
        <v>83</v>
      </c>
      <c r="AV1836" s="14" t="s">
        <v>83</v>
      </c>
      <c r="AW1836" s="14" t="s">
        <v>30</v>
      </c>
      <c r="AX1836" s="14" t="s">
        <v>73</v>
      </c>
      <c r="AY1836" s="257" t="s">
        <v>160</v>
      </c>
    </row>
    <row r="1837" s="13" customFormat="1">
      <c r="A1837" s="13"/>
      <c r="B1837" s="237"/>
      <c r="C1837" s="238"/>
      <c r="D1837" s="232" t="s">
        <v>172</v>
      </c>
      <c r="E1837" s="239" t="s">
        <v>1</v>
      </c>
      <c r="F1837" s="240" t="s">
        <v>442</v>
      </c>
      <c r="G1837" s="238"/>
      <c r="H1837" s="239" t="s">
        <v>1</v>
      </c>
      <c r="I1837" s="241"/>
      <c r="J1837" s="238"/>
      <c r="K1837" s="238"/>
      <c r="L1837" s="242"/>
      <c r="M1837" s="243"/>
      <c r="N1837" s="244"/>
      <c r="O1837" s="244"/>
      <c r="P1837" s="244"/>
      <c r="Q1837" s="244"/>
      <c r="R1837" s="244"/>
      <c r="S1837" s="244"/>
      <c r="T1837" s="245"/>
      <c r="U1837" s="13"/>
      <c r="V1837" s="13"/>
      <c r="W1837" s="13"/>
      <c r="X1837" s="13"/>
      <c r="Y1837" s="13"/>
      <c r="Z1837" s="13"/>
      <c r="AA1837" s="13"/>
      <c r="AB1837" s="13"/>
      <c r="AC1837" s="13"/>
      <c r="AD1837" s="13"/>
      <c r="AE1837" s="13"/>
      <c r="AT1837" s="246" t="s">
        <v>172</v>
      </c>
      <c r="AU1837" s="246" t="s">
        <v>83</v>
      </c>
      <c r="AV1837" s="13" t="s">
        <v>81</v>
      </c>
      <c r="AW1837" s="13" t="s">
        <v>30</v>
      </c>
      <c r="AX1837" s="13" t="s">
        <v>73</v>
      </c>
      <c r="AY1837" s="246" t="s">
        <v>160</v>
      </c>
    </row>
    <row r="1838" s="14" customFormat="1">
      <c r="A1838" s="14"/>
      <c r="B1838" s="247"/>
      <c r="C1838" s="248"/>
      <c r="D1838" s="232" t="s">
        <v>172</v>
      </c>
      <c r="E1838" s="249" t="s">
        <v>1</v>
      </c>
      <c r="F1838" s="250" t="s">
        <v>990</v>
      </c>
      <c r="G1838" s="248"/>
      <c r="H1838" s="251">
        <v>14.65</v>
      </c>
      <c r="I1838" s="252"/>
      <c r="J1838" s="248"/>
      <c r="K1838" s="248"/>
      <c r="L1838" s="253"/>
      <c r="M1838" s="254"/>
      <c r="N1838" s="255"/>
      <c r="O1838" s="255"/>
      <c r="P1838" s="255"/>
      <c r="Q1838" s="255"/>
      <c r="R1838" s="255"/>
      <c r="S1838" s="255"/>
      <c r="T1838" s="256"/>
      <c r="U1838" s="14"/>
      <c r="V1838" s="14"/>
      <c r="W1838" s="14"/>
      <c r="X1838" s="14"/>
      <c r="Y1838" s="14"/>
      <c r="Z1838" s="14"/>
      <c r="AA1838" s="14"/>
      <c r="AB1838" s="14"/>
      <c r="AC1838" s="14"/>
      <c r="AD1838" s="14"/>
      <c r="AE1838" s="14"/>
      <c r="AT1838" s="257" t="s">
        <v>172</v>
      </c>
      <c r="AU1838" s="257" t="s">
        <v>83</v>
      </c>
      <c r="AV1838" s="14" t="s">
        <v>83</v>
      </c>
      <c r="AW1838" s="14" t="s">
        <v>30</v>
      </c>
      <c r="AX1838" s="14" t="s">
        <v>73</v>
      </c>
      <c r="AY1838" s="257" t="s">
        <v>160</v>
      </c>
    </row>
    <row r="1839" s="13" customFormat="1">
      <c r="A1839" s="13"/>
      <c r="B1839" s="237"/>
      <c r="C1839" s="238"/>
      <c r="D1839" s="232" t="s">
        <v>172</v>
      </c>
      <c r="E1839" s="239" t="s">
        <v>1</v>
      </c>
      <c r="F1839" s="240" t="s">
        <v>444</v>
      </c>
      <c r="G1839" s="238"/>
      <c r="H1839" s="239" t="s">
        <v>1</v>
      </c>
      <c r="I1839" s="241"/>
      <c r="J1839" s="238"/>
      <c r="K1839" s="238"/>
      <c r="L1839" s="242"/>
      <c r="M1839" s="243"/>
      <c r="N1839" s="244"/>
      <c r="O1839" s="244"/>
      <c r="P1839" s="244"/>
      <c r="Q1839" s="244"/>
      <c r="R1839" s="244"/>
      <c r="S1839" s="244"/>
      <c r="T1839" s="245"/>
      <c r="U1839" s="13"/>
      <c r="V1839" s="13"/>
      <c r="W1839" s="13"/>
      <c r="X1839" s="13"/>
      <c r="Y1839" s="13"/>
      <c r="Z1839" s="13"/>
      <c r="AA1839" s="13"/>
      <c r="AB1839" s="13"/>
      <c r="AC1839" s="13"/>
      <c r="AD1839" s="13"/>
      <c r="AE1839" s="13"/>
      <c r="AT1839" s="246" t="s">
        <v>172</v>
      </c>
      <c r="AU1839" s="246" t="s">
        <v>83</v>
      </c>
      <c r="AV1839" s="13" t="s">
        <v>81</v>
      </c>
      <c r="AW1839" s="13" t="s">
        <v>30</v>
      </c>
      <c r="AX1839" s="13" t="s">
        <v>73</v>
      </c>
      <c r="AY1839" s="246" t="s">
        <v>160</v>
      </c>
    </row>
    <row r="1840" s="14" customFormat="1">
      <c r="A1840" s="14"/>
      <c r="B1840" s="247"/>
      <c r="C1840" s="248"/>
      <c r="D1840" s="232" t="s">
        <v>172</v>
      </c>
      <c r="E1840" s="249" t="s">
        <v>1</v>
      </c>
      <c r="F1840" s="250" t="s">
        <v>991</v>
      </c>
      <c r="G1840" s="248"/>
      <c r="H1840" s="251">
        <v>14.32</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172</v>
      </c>
      <c r="AU1840" s="257" t="s">
        <v>83</v>
      </c>
      <c r="AV1840" s="14" t="s">
        <v>83</v>
      </c>
      <c r="AW1840" s="14" t="s">
        <v>30</v>
      </c>
      <c r="AX1840" s="14" t="s">
        <v>73</v>
      </c>
      <c r="AY1840" s="257" t="s">
        <v>160</v>
      </c>
    </row>
    <row r="1841" s="13" customFormat="1">
      <c r="A1841" s="13"/>
      <c r="B1841" s="237"/>
      <c r="C1841" s="238"/>
      <c r="D1841" s="232" t="s">
        <v>172</v>
      </c>
      <c r="E1841" s="239" t="s">
        <v>1</v>
      </c>
      <c r="F1841" s="240" t="s">
        <v>446</v>
      </c>
      <c r="G1841" s="238"/>
      <c r="H1841" s="239" t="s">
        <v>1</v>
      </c>
      <c r="I1841" s="241"/>
      <c r="J1841" s="238"/>
      <c r="K1841" s="238"/>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172</v>
      </c>
      <c r="AU1841" s="246" t="s">
        <v>83</v>
      </c>
      <c r="AV1841" s="13" t="s">
        <v>81</v>
      </c>
      <c r="AW1841" s="13" t="s">
        <v>30</v>
      </c>
      <c r="AX1841" s="13" t="s">
        <v>73</v>
      </c>
      <c r="AY1841" s="246" t="s">
        <v>160</v>
      </c>
    </row>
    <row r="1842" s="14" customFormat="1">
      <c r="A1842" s="14"/>
      <c r="B1842" s="247"/>
      <c r="C1842" s="248"/>
      <c r="D1842" s="232" t="s">
        <v>172</v>
      </c>
      <c r="E1842" s="249" t="s">
        <v>1</v>
      </c>
      <c r="F1842" s="250" t="s">
        <v>992</v>
      </c>
      <c r="G1842" s="248"/>
      <c r="H1842" s="251">
        <v>13.449999999999999</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172</v>
      </c>
      <c r="AU1842" s="257" t="s">
        <v>83</v>
      </c>
      <c r="AV1842" s="14" t="s">
        <v>83</v>
      </c>
      <c r="AW1842" s="14" t="s">
        <v>30</v>
      </c>
      <c r="AX1842" s="14" t="s">
        <v>73</v>
      </c>
      <c r="AY1842" s="257" t="s">
        <v>160</v>
      </c>
    </row>
    <row r="1843" s="13" customFormat="1">
      <c r="A1843" s="13"/>
      <c r="B1843" s="237"/>
      <c r="C1843" s="238"/>
      <c r="D1843" s="232" t="s">
        <v>172</v>
      </c>
      <c r="E1843" s="239" t="s">
        <v>1</v>
      </c>
      <c r="F1843" s="240" t="s">
        <v>448</v>
      </c>
      <c r="G1843" s="238"/>
      <c r="H1843" s="239" t="s">
        <v>1</v>
      </c>
      <c r="I1843" s="241"/>
      <c r="J1843" s="238"/>
      <c r="K1843" s="238"/>
      <c r="L1843" s="242"/>
      <c r="M1843" s="243"/>
      <c r="N1843" s="244"/>
      <c r="O1843" s="244"/>
      <c r="P1843" s="244"/>
      <c r="Q1843" s="244"/>
      <c r="R1843" s="244"/>
      <c r="S1843" s="244"/>
      <c r="T1843" s="245"/>
      <c r="U1843" s="13"/>
      <c r="V1843" s="13"/>
      <c r="W1843" s="13"/>
      <c r="X1843" s="13"/>
      <c r="Y1843" s="13"/>
      <c r="Z1843" s="13"/>
      <c r="AA1843" s="13"/>
      <c r="AB1843" s="13"/>
      <c r="AC1843" s="13"/>
      <c r="AD1843" s="13"/>
      <c r="AE1843" s="13"/>
      <c r="AT1843" s="246" t="s">
        <v>172</v>
      </c>
      <c r="AU1843" s="246" t="s">
        <v>83</v>
      </c>
      <c r="AV1843" s="13" t="s">
        <v>81</v>
      </c>
      <c r="AW1843" s="13" t="s">
        <v>30</v>
      </c>
      <c r="AX1843" s="13" t="s">
        <v>73</v>
      </c>
      <c r="AY1843" s="246" t="s">
        <v>160</v>
      </c>
    </row>
    <row r="1844" s="14" customFormat="1">
      <c r="A1844" s="14"/>
      <c r="B1844" s="247"/>
      <c r="C1844" s="248"/>
      <c r="D1844" s="232" t="s">
        <v>172</v>
      </c>
      <c r="E1844" s="249" t="s">
        <v>1</v>
      </c>
      <c r="F1844" s="250" t="s">
        <v>993</v>
      </c>
      <c r="G1844" s="248"/>
      <c r="H1844" s="251">
        <v>13</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172</v>
      </c>
      <c r="AU1844" s="257" t="s">
        <v>83</v>
      </c>
      <c r="AV1844" s="14" t="s">
        <v>83</v>
      </c>
      <c r="AW1844" s="14" t="s">
        <v>30</v>
      </c>
      <c r="AX1844" s="14" t="s">
        <v>73</v>
      </c>
      <c r="AY1844" s="257" t="s">
        <v>160</v>
      </c>
    </row>
    <row r="1845" s="13" customFormat="1">
      <c r="A1845" s="13"/>
      <c r="B1845" s="237"/>
      <c r="C1845" s="238"/>
      <c r="D1845" s="232" t="s">
        <v>172</v>
      </c>
      <c r="E1845" s="239" t="s">
        <v>1</v>
      </c>
      <c r="F1845" s="240" t="s">
        <v>450</v>
      </c>
      <c r="G1845" s="238"/>
      <c r="H1845" s="239" t="s">
        <v>1</v>
      </c>
      <c r="I1845" s="241"/>
      <c r="J1845" s="238"/>
      <c r="K1845" s="238"/>
      <c r="L1845" s="242"/>
      <c r="M1845" s="243"/>
      <c r="N1845" s="244"/>
      <c r="O1845" s="244"/>
      <c r="P1845" s="244"/>
      <c r="Q1845" s="244"/>
      <c r="R1845" s="244"/>
      <c r="S1845" s="244"/>
      <c r="T1845" s="245"/>
      <c r="U1845" s="13"/>
      <c r="V1845" s="13"/>
      <c r="W1845" s="13"/>
      <c r="X1845" s="13"/>
      <c r="Y1845" s="13"/>
      <c r="Z1845" s="13"/>
      <c r="AA1845" s="13"/>
      <c r="AB1845" s="13"/>
      <c r="AC1845" s="13"/>
      <c r="AD1845" s="13"/>
      <c r="AE1845" s="13"/>
      <c r="AT1845" s="246" t="s">
        <v>172</v>
      </c>
      <c r="AU1845" s="246" t="s">
        <v>83</v>
      </c>
      <c r="AV1845" s="13" t="s">
        <v>81</v>
      </c>
      <c r="AW1845" s="13" t="s">
        <v>30</v>
      </c>
      <c r="AX1845" s="13" t="s">
        <v>73</v>
      </c>
      <c r="AY1845" s="246" t="s">
        <v>160</v>
      </c>
    </row>
    <row r="1846" s="14" customFormat="1">
      <c r="A1846" s="14"/>
      <c r="B1846" s="247"/>
      <c r="C1846" s="248"/>
      <c r="D1846" s="232" t="s">
        <v>172</v>
      </c>
      <c r="E1846" s="249" t="s">
        <v>1</v>
      </c>
      <c r="F1846" s="250" t="s">
        <v>994</v>
      </c>
      <c r="G1846" s="248"/>
      <c r="H1846" s="251">
        <v>14.779999999999999</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172</v>
      </c>
      <c r="AU1846" s="257" t="s">
        <v>83</v>
      </c>
      <c r="AV1846" s="14" t="s">
        <v>83</v>
      </c>
      <c r="AW1846" s="14" t="s">
        <v>30</v>
      </c>
      <c r="AX1846" s="14" t="s">
        <v>73</v>
      </c>
      <c r="AY1846" s="257" t="s">
        <v>160</v>
      </c>
    </row>
    <row r="1847" s="13" customFormat="1">
      <c r="A1847" s="13"/>
      <c r="B1847" s="237"/>
      <c r="C1847" s="238"/>
      <c r="D1847" s="232" t="s">
        <v>172</v>
      </c>
      <c r="E1847" s="239" t="s">
        <v>1</v>
      </c>
      <c r="F1847" s="240" t="s">
        <v>452</v>
      </c>
      <c r="G1847" s="238"/>
      <c r="H1847" s="239" t="s">
        <v>1</v>
      </c>
      <c r="I1847" s="241"/>
      <c r="J1847" s="238"/>
      <c r="K1847" s="238"/>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172</v>
      </c>
      <c r="AU1847" s="246" t="s">
        <v>83</v>
      </c>
      <c r="AV1847" s="13" t="s">
        <v>81</v>
      </c>
      <c r="AW1847" s="13" t="s">
        <v>30</v>
      </c>
      <c r="AX1847" s="13" t="s">
        <v>73</v>
      </c>
      <c r="AY1847" s="246" t="s">
        <v>160</v>
      </c>
    </row>
    <row r="1848" s="14" customFormat="1">
      <c r="A1848" s="14"/>
      <c r="B1848" s="247"/>
      <c r="C1848" s="248"/>
      <c r="D1848" s="232" t="s">
        <v>172</v>
      </c>
      <c r="E1848" s="249" t="s">
        <v>1</v>
      </c>
      <c r="F1848" s="250" t="s">
        <v>995</v>
      </c>
      <c r="G1848" s="248"/>
      <c r="H1848" s="251">
        <v>12.1</v>
      </c>
      <c r="I1848" s="252"/>
      <c r="J1848" s="248"/>
      <c r="K1848" s="248"/>
      <c r="L1848" s="253"/>
      <c r="M1848" s="254"/>
      <c r="N1848" s="255"/>
      <c r="O1848" s="255"/>
      <c r="P1848" s="255"/>
      <c r="Q1848" s="255"/>
      <c r="R1848" s="255"/>
      <c r="S1848" s="255"/>
      <c r="T1848" s="256"/>
      <c r="U1848" s="14"/>
      <c r="V1848" s="14"/>
      <c r="W1848" s="14"/>
      <c r="X1848" s="14"/>
      <c r="Y1848" s="14"/>
      <c r="Z1848" s="14"/>
      <c r="AA1848" s="14"/>
      <c r="AB1848" s="14"/>
      <c r="AC1848" s="14"/>
      <c r="AD1848" s="14"/>
      <c r="AE1848" s="14"/>
      <c r="AT1848" s="257" t="s">
        <v>172</v>
      </c>
      <c r="AU1848" s="257" t="s">
        <v>83</v>
      </c>
      <c r="AV1848" s="14" t="s">
        <v>83</v>
      </c>
      <c r="AW1848" s="14" t="s">
        <v>30</v>
      </c>
      <c r="AX1848" s="14" t="s">
        <v>73</v>
      </c>
      <c r="AY1848" s="257" t="s">
        <v>160</v>
      </c>
    </row>
    <row r="1849" s="13" customFormat="1">
      <c r="A1849" s="13"/>
      <c r="B1849" s="237"/>
      <c r="C1849" s="238"/>
      <c r="D1849" s="232" t="s">
        <v>172</v>
      </c>
      <c r="E1849" s="239" t="s">
        <v>1</v>
      </c>
      <c r="F1849" s="240" t="s">
        <v>454</v>
      </c>
      <c r="G1849" s="238"/>
      <c r="H1849" s="239" t="s">
        <v>1</v>
      </c>
      <c r="I1849" s="241"/>
      <c r="J1849" s="238"/>
      <c r="K1849" s="238"/>
      <c r="L1849" s="242"/>
      <c r="M1849" s="243"/>
      <c r="N1849" s="244"/>
      <c r="O1849" s="244"/>
      <c r="P1849" s="244"/>
      <c r="Q1849" s="244"/>
      <c r="R1849" s="244"/>
      <c r="S1849" s="244"/>
      <c r="T1849" s="245"/>
      <c r="U1849" s="13"/>
      <c r="V1849" s="13"/>
      <c r="W1849" s="13"/>
      <c r="X1849" s="13"/>
      <c r="Y1849" s="13"/>
      <c r="Z1849" s="13"/>
      <c r="AA1849" s="13"/>
      <c r="AB1849" s="13"/>
      <c r="AC1849" s="13"/>
      <c r="AD1849" s="13"/>
      <c r="AE1849" s="13"/>
      <c r="AT1849" s="246" t="s">
        <v>172</v>
      </c>
      <c r="AU1849" s="246" t="s">
        <v>83</v>
      </c>
      <c r="AV1849" s="13" t="s">
        <v>81</v>
      </c>
      <c r="AW1849" s="13" t="s">
        <v>30</v>
      </c>
      <c r="AX1849" s="13" t="s">
        <v>73</v>
      </c>
      <c r="AY1849" s="246" t="s">
        <v>160</v>
      </c>
    </row>
    <row r="1850" s="14" customFormat="1">
      <c r="A1850" s="14"/>
      <c r="B1850" s="247"/>
      <c r="C1850" s="248"/>
      <c r="D1850" s="232" t="s">
        <v>172</v>
      </c>
      <c r="E1850" s="249" t="s">
        <v>1</v>
      </c>
      <c r="F1850" s="250" t="s">
        <v>996</v>
      </c>
      <c r="G1850" s="248"/>
      <c r="H1850" s="251">
        <v>25.649999999999999</v>
      </c>
      <c r="I1850" s="252"/>
      <c r="J1850" s="248"/>
      <c r="K1850" s="248"/>
      <c r="L1850" s="253"/>
      <c r="M1850" s="254"/>
      <c r="N1850" s="255"/>
      <c r="O1850" s="255"/>
      <c r="P1850" s="255"/>
      <c r="Q1850" s="255"/>
      <c r="R1850" s="255"/>
      <c r="S1850" s="255"/>
      <c r="T1850" s="256"/>
      <c r="U1850" s="14"/>
      <c r="V1850" s="14"/>
      <c r="W1850" s="14"/>
      <c r="X1850" s="14"/>
      <c r="Y1850" s="14"/>
      <c r="Z1850" s="14"/>
      <c r="AA1850" s="14"/>
      <c r="AB1850" s="14"/>
      <c r="AC1850" s="14"/>
      <c r="AD1850" s="14"/>
      <c r="AE1850" s="14"/>
      <c r="AT1850" s="257" t="s">
        <v>172</v>
      </c>
      <c r="AU1850" s="257" t="s">
        <v>83</v>
      </c>
      <c r="AV1850" s="14" t="s">
        <v>83</v>
      </c>
      <c r="AW1850" s="14" t="s">
        <v>30</v>
      </c>
      <c r="AX1850" s="14" t="s">
        <v>73</v>
      </c>
      <c r="AY1850" s="257" t="s">
        <v>160</v>
      </c>
    </row>
    <row r="1851" s="16" customFormat="1">
      <c r="A1851" s="16"/>
      <c r="B1851" s="269"/>
      <c r="C1851" s="270"/>
      <c r="D1851" s="232" t="s">
        <v>172</v>
      </c>
      <c r="E1851" s="271" t="s">
        <v>1</v>
      </c>
      <c r="F1851" s="272" t="s">
        <v>182</v>
      </c>
      <c r="G1851" s="270"/>
      <c r="H1851" s="273">
        <v>291.37</v>
      </c>
      <c r="I1851" s="274"/>
      <c r="J1851" s="270"/>
      <c r="K1851" s="270"/>
      <c r="L1851" s="275"/>
      <c r="M1851" s="276"/>
      <c r="N1851" s="277"/>
      <c r="O1851" s="277"/>
      <c r="P1851" s="277"/>
      <c r="Q1851" s="277"/>
      <c r="R1851" s="277"/>
      <c r="S1851" s="277"/>
      <c r="T1851" s="278"/>
      <c r="U1851" s="16"/>
      <c r="V1851" s="16"/>
      <c r="W1851" s="16"/>
      <c r="X1851" s="16"/>
      <c r="Y1851" s="16"/>
      <c r="Z1851" s="16"/>
      <c r="AA1851" s="16"/>
      <c r="AB1851" s="16"/>
      <c r="AC1851" s="16"/>
      <c r="AD1851" s="16"/>
      <c r="AE1851" s="16"/>
      <c r="AT1851" s="279" t="s">
        <v>172</v>
      </c>
      <c r="AU1851" s="279" t="s">
        <v>83</v>
      </c>
      <c r="AV1851" s="16" t="s">
        <v>168</v>
      </c>
      <c r="AW1851" s="16" t="s">
        <v>30</v>
      </c>
      <c r="AX1851" s="16" t="s">
        <v>81</v>
      </c>
      <c r="AY1851" s="279" t="s">
        <v>160</v>
      </c>
    </row>
    <row r="1852" s="2" customFormat="1" ht="16.5" customHeight="1">
      <c r="A1852" s="39"/>
      <c r="B1852" s="40"/>
      <c r="C1852" s="281" t="s">
        <v>1812</v>
      </c>
      <c r="D1852" s="281" t="s">
        <v>832</v>
      </c>
      <c r="E1852" s="282" t="s">
        <v>1813</v>
      </c>
      <c r="F1852" s="283" t="s">
        <v>1814</v>
      </c>
      <c r="G1852" s="284" t="s">
        <v>236</v>
      </c>
      <c r="H1852" s="285">
        <v>297.197</v>
      </c>
      <c r="I1852" s="286"/>
      <c r="J1852" s="287">
        <f>ROUND(I1852*H1852,2)</f>
        <v>0</v>
      </c>
      <c r="K1852" s="283" t="s">
        <v>835</v>
      </c>
      <c r="L1852" s="288"/>
      <c r="M1852" s="289" t="s">
        <v>1</v>
      </c>
      <c r="N1852" s="290" t="s">
        <v>38</v>
      </c>
      <c r="O1852" s="92"/>
      <c r="P1852" s="228">
        <f>O1852*H1852</f>
        <v>0</v>
      </c>
      <c r="Q1852" s="228">
        <v>0.00035</v>
      </c>
      <c r="R1852" s="228">
        <f>Q1852*H1852</f>
        <v>0.10401895</v>
      </c>
      <c r="S1852" s="228">
        <v>0</v>
      </c>
      <c r="T1852" s="229">
        <f>S1852*H1852</f>
        <v>0</v>
      </c>
      <c r="U1852" s="39"/>
      <c r="V1852" s="39"/>
      <c r="W1852" s="39"/>
      <c r="X1852" s="39"/>
      <c r="Y1852" s="39"/>
      <c r="Z1852" s="39"/>
      <c r="AA1852" s="39"/>
      <c r="AB1852" s="39"/>
      <c r="AC1852" s="39"/>
      <c r="AD1852" s="39"/>
      <c r="AE1852" s="39"/>
      <c r="AR1852" s="230" t="s">
        <v>399</v>
      </c>
      <c r="AT1852" s="230" t="s">
        <v>832</v>
      </c>
      <c r="AU1852" s="230" t="s">
        <v>83</v>
      </c>
      <c r="AY1852" s="18" t="s">
        <v>160</v>
      </c>
      <c r="BE1852" s="231">
        <f>IF(N1852="základní",J1852,0)</f>
        <v>0</v>
      </c>
      <c r="BF1852" s="231">
        <f>IF(N1852="snížená",J1852,0)</f>
        <v>0</v>
      </c>
      <c r="BG1852" s="231">
        <f>IF(N1852="zákl. přenesená",J1852,0)</f>
        <v>0</v>
      </c>
      <c r="BH1852" s="231">
        <f>IF(N1852="sníž. přenesená",J1852,0)</f>
        <v>0</v>
      </c>
      <c r="BI1852" s="231">
        <f>IF(N1852="nulová",J1852,0)</f>
        <v>0</v>
      </c>
      <c r="BJ1852" s="18" t="s">
        <v>81</v>
      </c>
      <c r="BK1852" s="231">
        <f>ROUND(I1852*H1852,2)</f>
        <v>0</v>
      </c>
      <c r="BL1852" s="18" t="s">
        <v>251</v>
      </c>
      <c r="BM1852" s="230" t="s">
        <v>1815</v>
      </c>
    </row>
    <row r="1853" s="2" customFormat="1">
      <c r="A1853" s="39"/>
      <c r="B1853" s="40"/>
      <c r="C1853" s="41"/>
      <c r="D1853" s="232" t="s">
        <v>170</v>
      </c>
      <c r="E1853" s="41"/>
      <c r="F1853" s="233" t="s">
        <v>1814</v>
      </c>
      <c r="G1853" s="41"/>
      <c r="H1853" s="41"/>
      <c r="I1853" s="234"/>
      <c r="J1853" s="41"/>
      <c r="K1853" s="41"/>
      <c r="L1853" s="45"/>
      <c r="M1853" s="235"/>
      <c r="N1853" s="236"/>
      <c r="O1853" s="92"/>
      <c r="P1853" s="92"/>
      <c r="Q1853" s="92"/>
      <c r="R1853" s="92"/>
      <c r="S1853" s="92"/>
      <c r="T1853" s="93"/>
      <c r="U1853" s="39"/>
      <c r="V1853" s="39"/>
      <c r="W1853" s="39"/>
      <c r="X1853" s="39"/>
      <c r="Y1853" s="39"/>
      <c r="Z1853" s="39"/>
      <c r="AA1853" s="39"/>
      <c r="AB1853" s="39"/>
      <c r="AC1853" s="39"/>
      <c r="AD1853" s="39"/>
      <c r="AE1853" s="39"/>
      <c r="AT1853" s="18" t="s">
        <v>170</v>
      </c>
      <c r="AU1853" s="18" t="s">
        <v>83</v>
      </c>
    </row>
    <row r="1854" s="14" customFormat="1">
      <c r="A1854" s="14"/>
      <c r="B1854" s="247"/>
      <c r="C1854" s="248"/>
      <c r="D1854" s="232" t="s">
        <v>172</v>
      </c>
      <c r="E1854" s="248"/>
      <c r="F1854" s="250" t="s">
        <v>1816</v>
      </c>
      <c r="G1854" s="248"/>
      <c r="H1854" s="251">
        <v>297.197</v>
      </c>
      <c r="I1854" s="252"/>
      <c r="J1854" s="248"/>
      <c r="K1854" s="248"/>
      <c r="L1854" s="253"/>
      <c r="M1854" s="254"/>
      <c r="N1854" s="255"/>
      <c r="O1854" s="255"/>
      <c r="P1854" s="255"/>
      <c r="Q1854" s="255"/>
      <c r="R1854" s="255"/>
      <c r="S1854" s="255"/>
      <c r="T1854" s="256"/>
      <c r="U1854" s="14"/>
      <c r="V1854" s="14"/>
      <c r="W1854" s="14"/>
      <c r="X1854" s="14"/>
      <c r="Y1854" s="14"/>
      <c r="Z1854" s="14"/>
      <c r="AA1854" s="14"/>
      <c r="AB1854" s="14"/>
      <c r="AC1854" s="14"/>
      <c r="AD1854" s="14"/>
      <c r="AE1854" s="14"/>
      <c r="AT1854" s="257" t="s">
        <v>172</v>
      </c>
      <c r="AU1854" s="257" t="s">
        <v>83</v>
      </c>
      <c r="AV1854" s="14" t="s">
        <v>83</v>
      </c>
      <c r="AW1854" s="14" t="s">
        <v>4</v>
      </c>
      <c r="AX1854" s="14" t="s">
        <v>81</v>
      </c>
      <c r="AY1854" s="257" t="s">
        <v>160</v>
      </c>
    </row>
    <row r="1855" s="2" customFormat="1" ht="24.15" customHeight="1">
      <c r="A1855" s="39"/>
      <c r="B1855" s="40"/>
      <c r="C1855" s="219" t="s">
        <v>1817</v>
      </c>
      <c r="D1855" s="219" t="s">
        <v>163</v>
      </c>
      <c r="E1855" s="220" t="s">
        <v>1818</v>
      </c>
      <c r="F1855" s="221" t="s">
        <v>1819</v>
      </c>
      <c r="G1855" s="222" t="s">
        <v>227</v>
      </c>
      <c r="H1855" s="223">
        <v>7.9340000000000002</v>
      </c>
      <c r="I1855" s="224"/>
      <c r="J1855" s="225">
        <f>ROUND(I1855*H1855,2)</f>
        <v>0</v>
      </c>
      <c r="K1855" s="221" t="s">
        <v>167</v>
      </c>
      <c r="L1855" s="45"/>
      <c r="M1855" s="226" t="s">
        <v>1</v>
      </c>
      <c r="N1855" s="227" t="s">
        <v>38</v>
      </c>
      <c r="O1855" s="92"/>
      <c r="P1855" s="228">
        <f>O1855*H1855</f>
        <v>0</v>
      </c>
      <c r="Q1855" s="228">
        <v>0</v>
      </c>
      <c r="R1855" s="228">
        <f>Q1855*H1855</f>
        <v>0</v>
      </c>
      <c r="S1855" s="228">
        <v>0</v>
      </c>
      <c r="T1855" s="229">
        <f>S1855*H1855</f>
        <v>0</v>
      </c>
      <c r="U1855" s="39"/>
      <c r="V1855" s="39"/>
      <c r="W1855" s="39"/>
      <c r="X1855" s="39"/>
      <c r="Y1855" s="39"/>
      <c r="Z1855" s="39"/>
      <c r="AA1855" s="39"/>
      <c r="AB1855" s="39"/>
      <c r="AC1855" s="39"/>
      <c r="AD1855" s="39"/>
      <c r="AE1855" s="39"/>
      <c r="AR1855" s="230" t="s">
        <v>251</v>
      </c>
      <c r="AT1855" s="230" t="s">
        <v>163</v>
      </c>
      <c r="AU1855" s="230" t="s">
        <v>83</v>
      </c>
      <c r="AY1855" s="18" t="s">
        <v>160</v>
      </c>
      <c r="BE1855" s="231">
        <f>IF(N1855="základní",J1855,0)</f>
        <v>0</v>
      </c>
      <c r="BF1855" s="231">
        <f>IF(N1855="snížená",J1855,0)</f>
        <v>0</v>
      </c>
      <c r="BG1855" s="231">
        <f>IF(N1855="zákl. přenesená",J1855,0)</f>
        <v>0</v>
      </c>
      <c r="BH1855" s="231">
        <f>IF(N1855="sníž. přenesená",J1855,0)</f>
        <v>0</v>
      </c>
      <c r="BI1855" s="231">
        <f>IF(N1855="nulová",J1855,0)</f>
        <v>0</v>
      </c>
      <c r="BJ1855" s="18" t="s">
        <v>81</v>
      </c>
      <c r="BK1855" s="231">
        <f>ROUND(I1855*H1855,2)</f>
        <v>0</v>
      </c>
      <c r="BL1855" s="18" t="s">
        <v>251</v>
      </c>
      <c r="BM1855" s="230" t="s">
        <v>1820</v>
      </c>
    </row>
    <row r="1856" s="2" customFormat="1">
      <c r="A1856" s="39"/>
      <c r="B1856" s="40"/>
      <c r="C1856" s="41"/>
      <c r="D1856" s="232" t="s">
        <v>170</v>
      </c>
      <c r="E1856" s="41"/>
      <c r="F1856" s="233" t="s">
        <v>1821</v>
      </c>
      <c r="G1856" s="41"/>
      <c r="H1856" s="41"/>
      <c r="I1856" s="234"/>
      <c r="J1856" s="41"/>
      <c r="K1856" s="41"/>
      <c r="L1856" s="45"/>
      <c r="M1856" s="235"/>
      <c r="N1856" s="236"/>
      <c r="O1856" s="92"/>
      <c r="P1856" s="92"/>
      <c r="Q1856" s="92"/>
      <c r="R1856" s="92"/>
      <c r="S1856" s="92"/>
      <c r="T1856" s="93"/>
      <c r="U1856" s="39"/>
      <c r="V1856" s="39"/>
      <c r="W1856" s="39"/>
      <c r="X1856" s="39"/>
      <c r="Y1856" s="39"/>
      <c r="Z1856" s="39"/>
      <c r="AA1856" s="39"/>
      <c r="AB1856" s="39"/>
      <c r="AC1856" s="39"/>
      <c r="AD1856" s="39"/>
      <c r="AE1856" s="39"/>
      <c r="AT1856" s="18" t="s">
        <v>170</v>
      </c>
      <c r="AU1856" s="18" t="s">
        <v>83</v>
      </c>
    </row>
    <row r="1857" s="12" customFormat="1" ht="22.8" customHeight="1">
      <c r="A1857" s="12"/>
      <c r="B1857" s="203"/>
      <c r="C1857" s="204"/>
      <c r="D1857" s="205" t="s">
        <v>72</v>
      </c>
      <c r="E1857" s="217" t="s">
        <v>1822</v>
      </c>
      <c r="F1857" s="217" t="s">
        <v>1823</v>
      </c>
      <c r="G1857" s="204"/>
      <c r="H1857" s="204"/>
      <c r="I1857" s="207"/>
      <c r="J1857" s="218">
        <f>BK1857</f>
        <v>0</v>
      </c>
      <c r="K1857" s="204"/>
      <c r="L1857" s="209"/>
      <c r="M1857" s="210"/>
      <c r="N1857" s="211"/>
      <c r="O1857" s="211"/>
      <c r="P1857" s="212">
        <f>SUM(P1858:P1935)</f>
        <v>0</v>
      </c>
      <c r="Q1857" s="211"/>
      <c r="R1857" s="212">
        <f>SUM(R1858:R1935)</f>
        <v>4.1252955999999994</v>
      </c>
      <c r="S1857" s="211"/>
      <c r="T1857" s="213">
        <f>SUM(T1858:T1935)</f>
        <v>0</v>
      </c>
      <c r="U1857" s="12"/>
      <c r="V1857" s="12"/>
      <c r="W1857" s="12"/>
      <c r="X1857" s="12"/>
      <c r="Y1857" s="12"/>
      <c r="Z1857" s="12"/>
      <c r="AA1857" s="12"/>
      <c r="AB1857" s="12"/>
      <c r="AC1857" s="12"/>
      <c r="AD1857" s="12"/>
      <c r="AE1857" s="12"/>
      <c r="AR1857" s="214" t="s">
        <v>83</v>
      </c>
      <c r="AT1857" s="215" t="s">
        <v>72</v>
      </c>
      <c r="AU1857" s="215" t="s">
        <v>81</v>
      </c>
      <c r="AY1857" s="214" t="s">
        <v>160</v>
      </c>
      <c r="BK1857" s="216">
        <f>SUM(BK1858:BK1935)</f>
        <v>0</v>
      </c>
    </row>
    <row r="1858" s="2" customFormat="1" ht="16.5" customHeight="1">
      <c r="A1858" s="39"/>
      <c r="B1858" s="40"/>
      <c r="C1858" s="219" t="s">
        <v>1824</v>
      </c>
      <c r="D1858" s="219" t="s">
        <v>163</v>
      </c>
      <c r="E1858" s="220" t="s">
        <v>1825</v>
      </c>
      <c r="F1858" s="221" t="s">
        <v>1826</v>
      </c>
      <c r="G1858" s="222" t="s">
        <v>166</v>
      </c>
      <c r="H1858" s="223">
        <v>207.27699999999999</v>
      </c>
      <c r="I1858" s="224"/>
      <c r="J1858" s="225">
        <f>ROUND(I1858*H1858,2)</f>
        <v>0</v>
      </c>
      <c r="K1858" s="221" t="s">
        <v>167</v>
      </c>
      <c r="L1858" s="45"/>
      <c r="M1858" s="226" t="s">
        <v>1</v>
      </c>
      <c r="N1858" s="227" t="s">
        <v>38</v>
      </c>
      <c r="O1858" s="92"/>
      <c r="P1858" s="228">
        <f>O1858*H1858</f>
        <v>0</v>
      </c>
      <c r="Q1858" s="228">
        <v>0</v>
      </c>
      <c r="R1858" s="228">
        <f>Q1858*H1858</f>
        <v>0</v>
      </c>
      <c r="S1858" s="228">
        <v>0</v>
      </c>
      <c r="T1858" s="229">
        <f>S1858*H1858</f>
        <v>0</v>
      </c>
      <c r="U1858" s="39"/>
      <c r="V1858" s="39"/>
      <c r="W1858" s="39"/>
      <c r="X1858" s="39"/>
      <c r="Y1858" s="39"/>
      <c r="Z1858" s="39"/>
      <c r="AA1858" s="39"/>
      <c r="AB1858" s="39"/>
      <c r="AC1858" s="39"/>
      <c r="AD1858" s="39"/>
      <c r="AE1858" s="39"/>
      <c r="AR1858" s="230" t="s">
        <v>251</v>
      </c>
      <c r="AT1858" s="230" t="s">
        <v>163</v>
      </c>
      <c r="AU1858" s="230" t="s">
        <v>83</v>
      </c>
      <c r="AY1858" s="18" t="s">
        <v>160</v>
      </c>
      <c r="BE1858" s="231">
        <f>IF(N1858="základní",J1858,0)</f>
        <v>0</v>
      </c>
      <c r="BF1858" s="231">
        <f>IF(N1858="snížená",J1858,0)</f>
        <v>0</v>
      </c>
      <c r="BG1858" s="231">
        <f>IF(N1858="zákl. přenesená",J1858,0)</f>
        <v>0</v>
      </c>
      <c r="BH1858" s="231">
        <f>IF(N1858="sníž. přenesená",J1858,0)</f>
        <v>0</v>
      </c>
      <c r="BI1858" s="231">
        <f>IF(N1858="nulová",J1858,0)</f>
        <v>0</v>
      </c>
      <c r="BJ1858" s="18" t="s">
        <v>81</v>
      </c>
      <c r="BK1858" s="231">
        <f>ROUND(I1858*H1858,2)</f>
        <v>0</v>
      </c>
      <c r="BL1858" s="18" t="s">
        <v>251</v>
      </c>
      <c r="BM1858" s="230" t="s">
        <v>1827</v>
      </c>
    </row>
    <row r="1859" s="2" customFormat="1">
      <c r="A1859" s="39"/>
      <c r="B1859" s="40"/>
      <c r="C1859" s="41"/>
      <c r="D1859" s="232" t="s">
        <v>170</v>
      </c>
      <c r="E1859" s="41"/>
      <c r="F1859" s="233" t="s">
        <v>1828</v>
      </c>
      <c r="G1859" s="41"/>
      <c r="H1859" s="41"/>
      <c r="I1859" s="234"/>
      <c r="J1859" s="41"/>
      <c r="K1859" s="41"/>
      <c r="L1859" s="45"/>
      <c r="M1859" s="235"/>
      <c r="N1859" s="236"/>
      <c r="O1859" s="92"/>
      <c r="P1859" s="92"/>
      <c r="Q1859" s="92"/>
      <c r="R1859" s="92"/>
      <c r="S1859" s="92"/>
      <c r="T1859" s="93"/>
      <c r="U1859" s="39"/>
      <c r="V1859" s="39"/>
      <c r="W1859" s="39"/>
      <c r="X1859" s="39"/>
      <c r="Y1859" s="39"/>
      <c r="Z1859" s="39"/>
      <c r="AA1859" s="39"/>
      <c r="AB1859" s="39"/>
      <c r="AC1859" s="39"/>
      <c r="AD1859" s="39"/>
      <c r="AE1859" s="39"/>
      <c r="AT1859" s="18" t="s">
        <v>170</v>
      </c>
      <c r="AU1859" s="18" t="s">
        <v>83</v>
      </c>
    </row>
    <row r="1860" s="2" customFormat="1" ht="16.5" customHeight="1">
      <c r="A1860" s="39"/>
      <c r="B1860" s="40"/>
      <c r="C1860" s="219" t="s">
        <v>1829</v>
      </c>
      <c r="D1860" s="219" t="s">
        <v>163</v>
      </c>
      <c r="E1860" s="220" t="s">
        <v>1830</v>
      </c>
      <c r="F1860" s="221" t="s">
        <v>1831</v>
      </c>
      <c r="G1860" s="222" t="s">
        <v>166</v>
      </c>
      <c r="H1860" s="223">
        <v>207.27699999999999</v>
      </c>
      <c r="I1860" s="224"/>
      <c r="J1860" s="225">
        <f>ROUND(I1860*H1860,2)</f>
        <v>0</v>
      </c>
      <c r="K1860" s="221" t="s">
        <v>167</v>
      </c>
      <c r="L1860" s="45"/>
      <c r="M1860" s="226" t="s">
        <v>1</v>
      </c>
      <c r="N1860" s="227" t="s">
        <v>38</v>
      </c>
      <c r="O1860" s="92"/>
      <c r="P1860" s="228">
        <f>O1860*H1860</f>
        <v>0</v>
      </c>
      <c r="Q1860" s="228">
        <v>0.00029999999999999997</v>
      </c>
      <c r="R1860" s="228">
        <f>Q1860*H1860</f>
        <v>0.062183099999999991</v>
      </c>
      <c r="S1860" s="228">
        <v>0</v>
      </c>
      <c r="T1860" s="229">
        <f>S1860*H1860</f>
        <v>0</v>
      </c>
      <c r="U1860" s="39"/>
      <c r="V1860" s="39"/>
      <c r="W1860" s="39"/>
      <c r="X1860" s="39"/>
      <c r="Y1860" s="39"/>
      <c r="Z1860" s="39"/>
      <c r="AA1860" s="39"/>
      <c r="AB1860" s="39"/>
      <c r="AC1860" s="39"/>
      <c r="AD1860" s="39"/>
      <c r="AE1860" s="39"/>
      <c r="AR1860" s="230" t="s">
        <v>251</v>
      </c>
      <c r="AT1860" s="230" t="s">
        <v>163</v>
      </c>
      <c r="AU1860" s="230" t="s">
        <v>83</v>
      </c>
      <c r="AY1860" s="18" t="s">
        <v>160</v>
      </c>
      <c r="BE1860" s="231">
        <f>IF(N1860="základní",J1860,0)</f>
        <v>0</v>
      </c>
      <c r="BF1860" s="231">
        <f>IF(N1860="snížená",J1860,0)</f>
        <v>0</v>
      </c>
      <c r="BG1860" s="231">
        <f>IF(N1860="zákl. přenesená",J1860,0)</f>
        <v>0</v>
      </c>
      <c r="BH1860" s="231">
        <f>IF(N1860="sníž. přenesená",J1860,0)</f>
        <v>0</v>
      </c>
      <c r="BI1860" s="231">
        <f>IF(N1860="nulová",J1860,0)</f>
        <v>0</v>
      </c>
      <c r="BJ1860" s="18" t="s">
        <v>81</v>
      </c>
      <c r="BK1860" s="231">
        <f>ROUND(I1860*H1860,2)</f>
        <v>0</v>
      </c>
      <c r="BL1860" s="18" t="s">
        <v>251</v>
      </c>
      <c r="BM1860" s="230" t="s">
        <v>1832</v>
      </c>
    </row>
    <row r="1861" s="2" customFormat="1">
      <c r="A1861" s="39"/>
      <c r="B1861" s="40"/>
      <c r="C1861" s="41"/>
      <c r="D1861" s="232" t="s">
        <v>170</v>
      </c>
      <c r="E1861" s="41"/>
      <c r="F1861" s="233" t="s">
        <v>1833</v>
      </c>
      <c r="G1861" s="41"/>
      <c r="H1861" s="41"/>
      <c r="I1861" s="234"/>
      <c r="J1861" s="41"/>
      <c r="K1861" s="41"/>
      <c r="L1861" s="45"/>
      <c r="M1861" s="235"/>
      <c r="N1861" s="236"/>
      <c r="O1861" s="92"/>
      <c r="P1861" s="92"/>
      <c r="Q1861" s="92"/>
      <c r="R1861" s="92"/>
      <c r="S1861" s="92"/>
      <c r="T1861" s="93"/>
      <c r="U1861" s="39"/>
      <c r="V1861" s="39"/>
      <c r="W1861" s="39"/>
      <c r="X1861" s="39"/>
      <c r="Y1861" s="39"/>
      <c r="Z1861" s="39"/>
      <c r="AA1861" s="39"/>
      <c r="AB1861" s="39"/>
      <c r="AC1861" s="39"/>
      <c r="AD1861" s="39"/>
      <c r="AE1861" s="39"/>
      <c r="AT1861" s="18" t="s">
        <v>170</v>
      </c>
      <c r="AU1861" s="18" t="s">
        <v>83</v>
      </c>
    </row>
    <row r="1862" s="2" customFormat="1" ht="24.15" customHeight="1">
      <c r="A1862" s="39"/>
      <c r="B1862" s="40"/>
      <c r="C1862" s="219" t="s">
        <v>1834</v>
      </c>
      <c r="D1862" s="219" t="s">
        <v>163</v>
      </c>
      <c r="E1862" s="220" t="s">
        <v>1835</v>
      </c>
      <c r="F1862" s="221" t="s">
        <v>1836</v>
      </c>
      <c r="G1862" s="222" t="s">
        <v>166</v>
      </c>
      <c r="H1862" s="223">
        <v>85.260999999999996</v>
      </c>
      <c r="I1862" s="224"/>
      <c r="J1862" s="225">
        <f>ROUND(I1862*H1862,2)</f>
        <v>0</v>
      </c>
      <c r="K1862" s="221" t="s">
        <v>167</v>
      </c>
      <c r="L1862" s="45"/>
      <c r="M1862" s="226" t="s">
        <v>1</v>
      </c>
      <c r="N1862" s="227" t="s">
        <v>38</v>
      </c>
      <c r="O1862" s="92"/>
      <c r="P1862" s="228">
        <f>O1862*H1862</f>
        <v>0</v>
      </c>
      <c r="Q1862" s="228">
        <v>0.0015</v>
      </c>
      <c r="R1862" s="228">
        <f>Q1862*H1862</f>
        <v>0.12789149999999999</v>
      </c>
      <c r="S1862" s="228">
        <v>0</v>
      </c>
      <c r="T1862" s="229">
        <f>S1862*H1862</f>
        <v>0</v>
      </c>
      <c r="U1862" s="39"/>
      <c r="V1862" s="39"/>
      <c r="W1862" s="39"/>
      <c r="X1862" s="39"/>
      <c r="Y1862" s="39"/>
      <c r="Z1862" s="39"/>
      <c r="AA1862" s="39"/>
      <c r="AB1862" s="39"/>
      <c r="AC1862" s="39"/>
      <c r="AD1862" s="39"/>
      <c r="AE1862" s="39"/>
      <c r="AR1862" s="230" t="s">
        <v>251</v>
      </c>
      <c r="AT1862" s="230" t="s">
        <v>163</v>
      </c>
      <c r="AU1862" s="230" t="s">
        <v>83</v>
      </c>
      <c r="AY1862" s="18" t="s">
        <v>160</v>
      </c>
      <c r="BE1862" s="231">
        <f>IF(N1862="základní",J1862,0)</f>
        <v>0</v>
      </c>
      <c r="BF1862" s="231">
        <f>IF(N1862="snížená",J1862,0)</f>
        <v>0</v>
      </c>
      <c r="BG1862" s="231">
        <f>IF(N1862="zákl. přenesená",J1862,0)</f>
        <v>0</v>
      </c>
      <c r="BH1862" s="231">
        <f>IF(N1862="sníž. přenesená",J1862,0)</f>
        <v>0</v>
      </c>
      <c r="BI1862" s="231">
        <f>IF(N1862="nulová",J1862,0)</f>
        <v>0</v>
      </c>
      <c r="BJ1862" s="18" t="s">
        <v>81</v>
      </c>
      <c r="BK1862" s="231">
        <f>ROUND(I1862*H1862,2)</f>
        <v>0</v>
      </c>
      <c r="BL1862" s="18" t="s">
        <v>251</v>
      </c>
      <c r="BM1862" s="230" t="s">
        <v>1837</v>
      </c>
    </row>
    <row r="1863" s="2" customFormat="1">
      <c r="A1863" s="39"/>
      <c r="B1863" s="40"/>
      <c r="C1863" s="41"/>
      <c r="D1863" s="232" t="s">
        <v>170</v>
      </c>
      <c r="E1863" s="41"/>
      <c r="F1863" s="233" t="s">
        <v>1838</v>
      </c>
      <c r="G1863" s="41"/>
      <c r="H1863" s="41"/>
      <c r="I1863" s="234"/>
      <c r="J1863" s="41"/>
      <c r="K1863" s="41"/>
      <c r="L1863" s="45"/>
      <c r="M1863" s="235"/>
      <c r="N1863" s="236"/>
      <c r="O1863" s="92"/>
      <c r="P1863" s="92"/>
      <c r="Q1863" s="92"/>
      <c r="R1863" s="92"/>
      <c r="S1863" s="92"/>
      <c r="T1863" s="93"/>
      <c r="U1863" s="39"/>
      <c r="V1863" s="39"/>
      <c r="W1863" s="39"/>
      <c r="X1863" s="39"/>
      <c r="Y1863" s="39"/>
      <c r="Z1863" s="39"/>
      <c r="AA1863" s="39"/>
      <c r="AB1863" s="39"/>
      <c r="AC1863" s="39"/>
      <c r="AD1863" s="39"/>
      <c r="AE1863" s="39"/>
      <c r="AT1863" s="18" t="s">
        <v>170</v>
      </c>
      <c r="AU1863" s="18" t="s">
        <v>83</v>
      </c>
    </row>
    <row r="1864" s="13" customFormat="1">
      <c r="A1864" s="13"/>
      <c r="B1864" s="237"/>
      <c r="C1864" s="238"/>
      <c r="D1864" s="232" t="s">
        <v>172</v>
      </c>
      <c r="E1864" s="239" t="s">
        <v>1</v>
      </c>
      <c r="F1864" s="240" t="s">
        <v>173</v>
      </c>
      <c r="G1864" s="238"/>
      <c r="H1864" s="239" t="s">
        <v>1</v>
      </c>
      <c r="I1864" s="241"/>
      <c r="J1864" s="238"/>
      <c r="K1864" s="238"/>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172</v>
      </c>
      <c r="AU1864" s="246" t="s">
        <v>83</v>
      </c>
      <c r="AV1864" s="13" t="s">
        <v>81</v>
      </c>
      <c r="AW1864" s="13" t="s">
        <v>30</v>
      </c>
      <c r="AX1864" s="13" t="s">
        <v>73</v>
      </c>
      <c r="AY1864" s="246" t="s">
        <v>160</v>
      </c>
    </row>
    <row r="1865" s="14" customFormat="1">
      <c r="A1865" s="14"/>
      <c r="B1865" s="247"/>
      <c r="C1865" s="248"/>
      <c r="D1865" s="232" t="s">
        <v>172</v>
      </c>
      <c r="E1865" s="249" t="s">
        <v>1</v>
      </c>
      <c r="F1865" s="250" t="s">
        <v>1839</v>
      </c>
      <c r="G1865" s="248"/>
      <c r="H1865" s="251">
        <v>2.3999999999999999</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172</v>
      </c>
      <c r="AU1865" s="257" t="s">
        <v>83</v>
      </c>
      <c r="AV1865" s="14" t="s">
        <v>83</v>
      </c>
      <c r="AW1865" s="14" t="s">
        <v>30</v>
      </c>
      <c r="AX1865" s="14" t="s">
        <v>73</v>
      </c>
      <c r="AY1865" s="257" t="s">
        <v>160</v>
      </c>
    </row>
    <row r="1866" s="14" customFormat="1">
      <c r="A1866" s="14"/>
      <c r="B1866" s="247"/>
      <c r="C1866" s="248"/>
      <c r="D1866" s="232" t="s">
        <v>172</v>
      </c>
      <c r="E1866" s="249" t="s">
        <v>1</v>
      </c>
      <c r="F1866" s="250" t="s">
        <v>1840</v>
      </c>
      <c r="G1866" s="248"/>
      <c r="H1866" s="251">
        <v>2.0550000000000002</v>
      </c>
      <c r="I1866" s="252"/>
      <c r="J1866" s="248"/>
      <c r="K1866" s="248"/>
      <c r="L1866" s="253"/>
      <c r="M1866" s="254"/>
      <c r="N1866" s="255"/>
      <c r="O1866" s="255"/>
      <c r="P1866" s="255"/>
      <c r="Q1866" s="255"/>
      <c r="R1866" s="255"/>
      <c r="S1866" s="255"/>
      <c r="T1866" s="256"/>
      <c r="U1866" s="14"/>
      <c r="V1866" s="14"/>
      <c r="W1866" s="14"/>
      <c r="X1866" s="14"/>
      <c r="Y1866" s="14"/>
      <c r="Z1866" s="14"/>
      <c r="AA1866" s="14"/>
      <c r="AB1866" s="14"/>
      <c r="AC1866" s="14"/>
      <c r="AD1866" s="14"/>
      <c r="AE1866" s="14"/>
      <c r="AT1866" s="257" t="s">
        <v>172</v>
      </c>
      <c r="AU1866" s="257" t="s">
        <v>83</v>
      </c>
      <c r="AV1866" s="14" t="s">
        <v>83</v>
      </c>
      <c r="AW1866" s="14" t="s">
        <v>30</v>
      </c>
      <c r="AX1866" s="14" t="s">
        <v>73</v>
      </c>
      <c r="AY1866" s="257" t="s">
        <v>160</v>
      </c>
    </row>
    <row r="1867" s="14" customFormat="1">
      <c r="A1867" s="14"/>
      <c r="B1867" s="247"/>
      <c r="C1867" s="248"/>
      <c r="D1867" s="232" t="s">
        <v>172</v>
      </c>
      <c r="E1867" s="249" t="s">
        <v>1</v>
      </c>
      <c r="F1867" s="250" t="s">
        <v>1841</v>
      </c>
      <c r="G1867" s="248"/>
      <c r="H1867" s="251">
        <v>4.1849999999999996</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172</v>
      </c>
      <c r="AU1867" s="257" t="s">
        <v>83</v>
      </c>
      <c r="AV1867" s="14" t="s">
        <v>83</v>
      </c>
      <c r="AW1867" s="14" t="s">
        <v>30</v>
      </c>
      <c r="AX1867" s="14" t="s">
        <v>73</v>
      </c>
      <c r="AY1867" s="257" t="s">
        <v>160</v>
      </c>
    </row>
    <row r="1868" s="14" customFormat="1">
      <c r="A1868" s="14"/>
      <c r="B1868" s="247"/>
      <c r="C1868" s="248"/>
      <c r="D1868" s="232" t="s">
        <v>172</v>
      </c>
      <c r="E1868" s="249" t="s">
        <v>1</v>
      </c>
      <c r="F1868" s="250" t="s">
        <v>1842</v>
      </c>
      <c r="G1868" s="248"/>
      <c r="H1868" s="251">
        <v>1.0800000000000001</v>
      </c>
      <c r="I1868" s="252"/>
      <c r="J1868" s="248"/>
      <c r="K1868" s="248"/>
      <c r="L1868" s="253"/>
      <c r="M1868" s="254"/>
      <c r="N1868" s="255"/>
      <c r="O1868" s="255"/>
      <c r="P1868" s="255"/>
      <c r="Q1868" s="255"/>
      <c r="R1868" s="255"/>
      <c r="S1868" s="255"/>
      <c r="T1868" s="256"/>
      <c r="U1868" s="14"/>
      <c r="V1868" s="14"/>
      <c r="W1868" s="14"/>
      <c r="X1868" s="14"/>
      <c r="Y1868" s="14"/>
      <c r="Z1868" s="14"/>
      <c r="AA1868" s="14"/>
      <c r="AB1868" s="14"/>
      <c r="AC1868" s="14"/>
      <c r="AD1868" s="14"/>
      <c r="AE1868" s="14"/>
      <c r="AT1868" s="257" t="s">
        <v>172</v>
      </c>
      <c r="AU1868" s="257" t="s">
        <v>83</v>
      </c>
      <c r="AV1868" s="14" t="s">
        <v>83</v>
      </c>
      <c r="AW1868" s="14" t="s">
        <v>30</v>
      </c>
      <c r="AX1868" s="14" t="s">
        <v>73</v>
      </c>
      <c r="AY1868" s="257" t="s">
        <v>160</v>
      </c>
    </row>
    <row r="1869" s="14" customFormat="1">
      <c r="A1869" s="14"/>
      <c r="B1869" s="247"/>
      <c r="C1869" s="248"/>
      <c r="D1869" s="232" t="s">
        <v>172</v>
      </c>
      <c r="E1869" s="249" t="s">
        <v>1</v>
      </c>
      <c r="F1869" s="250" t="s">
        <v>1843</v>
      </c>
      <c r="G1869" s="248"/>
      <c r="H1869" s="251">
        <v>4.2450000000000001</v>
      </c>
      <c r="I1869" s="252"/>
      <c r="J1869" s="248"/>
      <c r="K1869" s="248"/>
      <c r="L1869" s="253"/>
      <c r="M1869" s="254"/>
      <c r="N1869" s="255"/>
      <c r="O1869" s="255"/>
      <c r="P1869" s="255"/>
      <c r="Q1869" s="255"/>
      <c r="R1869" s="255"/>
      <c r="S1869" s="255"/>
      <c r="T1869" s="256"/>
      <c r="U1869" s="14"/>
      <c r="V1869" s="14"/>
      <c r="W1869" s="14"/>
      <c r="X1869" s="14"/>
      <c r="Y1869" s="14"/>
      <c r="Z1869" s="14"/>
      <c r="AA1869" s="14"/>
      <c r="AB1869" s="14"/>
      <c r="AC1869" s="14"/>
      <c r="AD1869" s="14"/>
      <c r="AE1869" s="14"/>
      <c r="AT1869" s="257" t="s">
        <v>172</v>
      </c>
      <c r="AU1869" s="257" t="s">
        <v>83</v>
      </c>
      <c r="AV1869" s="14" t="s">
        <v>83</v>
      </c>
      <c r="AW1869" s="14" t="s">
        <v>30</v>
      </c>
      <c r="AX1869" s="14" t="s">
        <v>73</v>
      </c>
      <c r="AY1869" s="257" t="s">
        <v>160</v>
      </c>
    </row>
    <row r="1870" s="14" customFormat="1">
      <c r="A1870" s="14"/>
      <c r="B1870" s="247"/>
      <c r="C1870" s="248"/>
      <c r="D1870" s="232" t="s">
        <v>172</v>
      </c>
      <c r="E1870" s="249" t="s">
        <v>1</v>
      </c>
      <c r="F1870" s="250" t="s">
        <v>1844</v>
      </c>
      <c r="G1870" s="248"/>
      <c r="H1870" s="251">
        <v>1.0800000000000001</v>
      </c>
      <c r="I1870" s="252"/>
      <c r="J1870" s="248"/>
      <c r="K1870" s="248"/>
      <c r="L1870" s="253"/>
      <c r="M1870" s="254"/>
      <c r="N1870" s="255"/>
      <c r="O1870" s="255"/>
      <c r="P1870" s="255"/>
      <c r="Q1870" s="255"/>
      <c r="R1870" s="255"/>
      <c r="S1870" s="255"/>
      <c r="T1870" s="256"/>
      <c r="U1870" s="14"/>
      <c r="V1870" s="14"/>
      <c r="W1870" s="14"/>
      <c r="X1870" s="14"/>
      <c r="Y1870" s="14"/>
      <c r="Z1870" s="14"/>
      <c r="AA1870" s="14"/>
      <c r="AB1870" s="14"/>
      <c r="AC1870" s="14"/>
      <c r="AD1870" s="14"/>
      <c r="AE1870" s="14"/>
      <c r="AT1870" s="257" t="s">
        <v>172</v>
      </c>
      <c r="AU1870" s="257" t="s">
        <v>83</v>
      </c>
      <c r="AV1870" s="14" t="s">
        <v>83</v>
      </c>
      <c r="AW1870" s="14" t="s">
        <v>30</v>
      </c>
      <c r="AX1870" s="14" t="s">
        <v>73</v>
      </c>
      <c r="AY1870" s="257" t="s">
        <v>160</v>
      </c>
    </row>
    <row r="1871" s="14" customFormat="1">
      <c r="A1871" s="14"/>
      <c r="B1871" s="247"/>
      <c r="C1871" s="248"/>
      <c r="D1871" s="232" t="s">
        <v>172</v>
      </c>
      <c r="E1871" s="249" t="s">
        <v>1</v>
      </c>
      <c r="F1871" s="250" t="s">
        <v>1845</v>
      </c>
      <c r="G1871" s="248"/>
      <c r="H1871" s="251">
        <v>3.75</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172</v>
      </c>
      <c r="AU1871" s="257" t="s">
        <v>83</v>
      </c>
      <c r="AV1871" s="14" t="s">
        <v>83</v>
      </c>
      <c r="AW1871" s="14" t="s">
        <v>30</v>
      </c>
      <c r="AX1871" s="14" t="s">
        <v>73</v>
      </c>
      <c r="AY1871" s="257" t="s">
        <v>160</v>
      </c>
    </row>
    <row r="1872" s="14" customFormat="1">
      <c r="A1872" s="14"/>
      <c r="B1872" s="247"/>
      <c r="C1872" s="248"/>
      <c r="D1872" s="232" t="s">
        <v>172</v>
      </c>
      <c r="E1872" s="249" t="s">
        <v>1</v>
      </c>
      <c r="F1872" s="250" t="s">
        <v>1846</v>
      </c>
      <c r="G1872" s="248"/>
      <c r="H1872" s="251">
        <v>4.5899999999999999</v>
      </c>
      <c r="I1872" s="252"/>
      <c r="J1872" s="248"/>
      <c r="K1872" s="248"/>
      <c r="L1872" s="253"/>
      <c r="M1872" s="254"/>
      <c r="N1872" s="255"/>
      <c r="O1872" s="255"/>
      <c r="P1872" s="255"/>
      <c r="Q1872" s="255"/>
      <c r="R1872" s="255"/>
      <c r="S1872" s="255"/>
      <c r="T1872" s="256"/>
      <c r="U1872" s="14"/>
      <c r="V1872" s="14"/>
      <c r="W1872" s="14"/>
      <c r="X1872" s="14"/>
      <c r="Y1872" s="14"/>
      <c r="Z1872" s="14"/>
      <c r="AA1872" s="14"/>
      <c r="AB1872" s="14"/>
      <c r="AC1872" s="14"/>
      <c r="AD1872" s="14"/>
      <c r="AE1872" s="14"/>
      <c r="AT1872" s="257" t="s">
        <v>172</v>
      </c>
      <c r="AU1872" s="257" t="s">
        <v>83</v>
      </c>
      <c r="AV1872" s="14" t="s">
        <v>83</v>
      </c>
      <c r="AW1872" s="14" t="s">
        <v>30</v>
      </c>
      <c r="AX1872" s="14" t="s">
        <v>73</v>
      </c>
      <c r="AY1872" s="257" t="s">
        <v>160</v>
      </c>
    </row>
    <row r="1873" s="14" customFormat="1">
      <c r="A1873" s="14"/>
      <c r="B1873" s="247"/>
      <c r="C1873" s="248"/>
      <c r="D1873" s="232" t="s">
        <v>172</v>
      </c>
      <c r="E1873" s="249" t="s">
        <v>1</v>
      </c>
      <c r="F1873" s="250" t="s">
        <v>1847</v>
      </c>
      <c r="G1873" s="248"/>
      <c r="H1873" s="251">
        <v>4.5899999999999999</v>
      </c>
      <c r="I1873" s="252"/>
      <c r="J1873" s="248"/>
      <c r="K1873" s="248"/>
      <c r="L1873" s="253"/>
      <c r="M1873" s="254"/>
      <c r="N1873" s="255"/>
      <c r="O1873" s="255"/>
      <c r="P1873" s="255"/>
      <c r="Q1873" s="255"/>
      <c r="R1873" s="255"/>
      <c r="S1873" s="255"/>
      <c r="T1873" s="256"/>
      <c r="U1873" s="14"/>
      <c r="V1873" s="14"/>
      <c r="W1873" s="14"/>
      <c r="X1873" s="14"/>
      <c r="Y1873" s="14"/>
      <c r="Z1873" s="14"/>
      <c r="AA1873" s="14"/>
      <c r="AB1873" s="14"/>
      <c r="AC1873" s="14"/>
      <c r="AD1873" s="14"/>
      <c r="AE1873" s="14"/>
      <c r="AT1873" s="257" t="s">
        <v>172</v>
      </c>
      <c r="AU1873" s="257" t="s">
        <v>83</v>
      </c>
      <c r="AV1873" s="14" t="s">
        <v>83</v>
      </c>
      <c r="AW1873" s="14" t="s">
        <v>30</v>
      </c>
      <c r="AX1873" s="14" t="s">
        <v>73</v>
      </c>
      <c r="AY1873" s="257" t="s">
        <v>160</v>
      </c>
    </row>
    <row r="1874" s="14" customFormat="1">
      <c r="A1874" s="14"/>
      <c r="B1874" s="247"/>
      <c r="C1874" s="248"/>
      <c r="D1874" s="232" t="s">
        <v>172</v>
      </c>
      <c r="E1874" s="249" t="s">
        <v>1</v>
      </c>
      <c r="F1874" s="250" t="s">
        <v>1848</v>
      </c>
      <c r="G1874" s="248"/>
      <c r="H1874" s="251">
        <v>5.6399999999999997</v>
      </c>
      <c r="I1874" s="252"/>
      <c r="J1874" s="248"/>
      <c r="K1874" s="248"/>
      <c r="L1874" s="253"/>
      <c r="M1874" s="254"/>
      <c r="N1874" s="255"/>
      <c r="O1874" s="255"/>
      <c r="P1874" s="255"/>
      <c r="Q1874" s="255"/>
      <c r="R1874" s="255"/>
      <c r="S1874" s="255"/>
      <c r="T1874" s="256"/>
      <c r="U1874" s="14"/>
      <c r="V1874" s="14"/>
      <c r="W1874" s="14"/>
      <c r="X1874" s="14"/>
      <c r="Y1874" s="14"/>
      <c r="Z1874" s="14"/>
      <c r="AA1874" s="14"/>
      <c r="AB1874" s="14"/>
      <c r="AC1874" s="14"/>
      <c r="AD1874" s="14"/>
      <c r="AE1874" s="14"/>
      <c r="AT1874" s="257" t="s">
        <v>172</v>
      </c>
      <c r="AU1874" s="257" t="s">
        <v>83</v>
      </c>
      <c r="AV1874" s="14" t="s">
        <v>83</v>
      </c>
      <c r="AW1874" s="14" t="s">
        <v>30</v>
      </c>
      <c r="AX1874" s="14" t="s">
        <v>73</v>
      </c>
      <c r="AY1874" s="257" t="s">
        <v>160</v>
      </c>
    </row>
    <row r="1875" s="15" customFormat="1">
      <c r="A1875" s="15"/>
      <c r="B1875" s="258"/>
      <c r="C1875" s="259"/>
      <c r="D1875" s="232" t="s">
        <v>172</v>
      </c>
      <c r="E1875" s="260" t="s">
        <v>1</v>
      </c>
      <c r="F1875" s="261" t="s">
        <v>177</v>
      </c>
      <c r="G1875" s="259"/>
      <c r="H1875" s="262">
        <v>33.615000000000002</v>
      </c>
      <c r="I1875" s="263"/>
      <c r="J1875" s="259"/>
      <c r="K1875" s="259"/>
      <c r="L1875" s="264"/>
      <c r="M1875" s="265"/>
      <c r="N1875" s="266"/>
      <c r="O1875" s="266"/>
      <c r="P1875" s="266"/>
      <c r="Q1875" s="266"/>
      <c r="R1875" s="266"/>
      <c r="S1875" s="266"/>
      <c r="T1875" s="267"/>
      <c r="U1875" s="15"/>
      <c r="V1875" s="15"/>
      <c r="W1875" s="15"/>
      <c r="X1875" s="15"/>
      <c r="Y1875" s="15"/>
      <c r="Z1875" s="15"/>
      <c r="AA1875" s="15"/>
      <c r="AB1875" s="15"/>
      <c r="AC1875" s="15"/>
      <c r="AD1875" s="15"/>
      <c r="AE1875" s="15"/>
      <c r="AT1875" s="268" t="s">
        <v>172</v>
      </c>
      <c r="AU1875" s="268" t="s">
        <v>83</v>
      </c>
      <c r="AV1875" s="15" t="s">
        <v>161</v>
      </c>
      <c r="AW1875" s="15" t="s">
        <v>30</v>
      </c>
      <c r="AX1875" s="15" t="s">
        <v>73</v>
      </c>
      <c r="AY1875" s="268" t="s">
        <v>160</v>
      </c>
    </row>
    <row r="1876" s="13" customFormat="1">
      <c r="A1876" s="13"/>
      <c r="B1876" s="237"/>
      <c r="C1876" s="238"/>
      <c r="D1876" s="232" t="s">
        <v>172</v>
      </c>
      <c r="E1876" s="239" t="s">
        <v>1</v>
      </c>
      <c r="F1876" s="240" t="s">
        <v>178</v>
      </c>
      <c r="G1876" s="238"/>
      <c r="H1876" s="239" t="s">
        <v>1</v>
      </c>
      <c r="I1876" s="241"/>
      <c r="J1876" s="238"/>
      <c r="K1876" s="238"/>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172</v>
      </c>
      <c r="AU1876" s="246" t="s">
        <v>83</v>
      </c>
      <c r="AV1876" s="13" t="s">
        <v>81</v>
      </c>
      <c r="AW1876" s="13" t="s">
        <v>30</v>
      </c>
      <c r="AX1876" s="13" t="s">
        <v>73</v>
      </c>
      <c r="AY1876" s="246" t="s">
        <v>160</v>
      </c>
    </row>
    <row r="1877" s="14" customFormat="1">
      <c r="A1877" s="14"/>
      <c r="B1877" s="247"/>
      <c r="C1877" s="248"/>
      <c r="D1877" s="232" t="s">
        <v>172</v>
      </c>
      <c r="E1877" s="249" t="s">
        <v>1</v>
      </c>
      <c r="F1877" s="250" t="s">
        <v>1849</v>
      </c>
      <c r="G1877" s="248"/>
      <c r="H1877" s="251">
        <v>6.0119999999999996</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172</v>
      </c>
      <c r="AU1877" s="257" t="s">
        <v>83</v>
      </c>
      <c r="AV1877" s="14" t="s">
        <v>83</v>
      </c>
      <c r="AW1877" s="14" t="s">
        <v>30</v>
      </c>
      <c r="AX1877" s="14" t="s">
        <v>73</v>
      </c>
      <c r="AY1877" s="257" t="s">
        <v>160</v>
      </c>
    </row>
    <row r="1878" s="14" customFormat="1">
      <c r="A1878" s="14"/>
      <c r="B1878" s="247"/>
      <c r="C1878" s="248"/>
      <c r="D1878" s="232" t="s">
        <v>172</v>
      </c>
      <c r="E1878" s="249" t="s">
        <v>1</v>
      </c>
      <c r="F1878" s="250" t="s">
        <v>1850</v>
      </c>
      <c r="G1878" s="248"/>
      <c r="H1878" s="251">
        <v>6.0119999999999996</v>
      </c>
      <c r="I1878" s="252"/>
      <c r="J1878" s="248"/>
      <c r="K1878" s="248"/>
      <c r="L1878" s="253"/>
      <c r="M1878" s="254"/>
      <c r="N1878" s="255"/>
      <c r="O1878" s="255"/>
      <c r="P1878" s="255"/>
      <c r="Q1878" s="255"/>
      <c r="R1878" s="255"/>
      <c r="S1878" s="255"/>
      <c r="T1878" s="256"/>
      <c r="U1878" s="14"/>
      <c r="V1878" s="14"/>
      <c r="W1878" s="14"/>
      <c r="X1878" s="14"/>
      <c r="Y1878" s="14"/>
      <c r="Z1878" s="14"/>
      <c r="AA1878" s="14"/>
      <c r="AB1878" s="14"/>
      <c r="AC1878" s="14"/>
      <c r="AD1878" s="14"/>
      <c r="AE1878" s="14"/>
      <c r="AT1878" s="257" t="s">
        <v>172</v>
      </c>
      <c r="AU1878" s="257" t="s">
        <v>83</v>
      </c>
      <c r="AV1878" s="14" t="s">
        <v>83</v>
      </c>
      <c r="AW1878" s="14" t="s">
        <v>30</v>
      </c>
      <c r="AX1878" s="14" t="s">
        <v>73</v>
      </c>
      <c r="AY1878" s="257" t="s">
        <v>160</v>
      </c>
    </row>
    <row r="1879" s="14" customFormat="1">
      <c r="A1879" s="14"/>
      <c r="B1879" s="247"/>
      <c r="C1879" s="248"/>
      <c r="D1879" s="232" t="s">
        <v>172</v>
      </c>
      <c r="E1879" s="249" t="s">
        <v>1</v>
      </c>
      <c r="F1879" s="250" t="s">
        <v>1851</v>
      </c>
      <c r="G1879" s="248"/>
      <c r="H1879" s="251">
        <v>10.449999999999999</v>
      </c>
      <c r="I1879" s="252"/>
      <c r="J1879" s="248"/>
      <c r="K1879" s="248"/>
      <c r="L1879" s="253"/>
      <c r="M1879" s="254"/>
      <c r="N1879" s="255"/>
      <c r="O1879" s="255"/>
      <c r="P1879" s="255"/>
      <c r="Q1879" s="255"/>
      <c r="R1879" s="255"/>
      <c r="S1879" s="255"/>
      <c r="T1879" s="256"/>
      <c r="U1879" s="14"/>
      <c r="V1879" s="14"/>
      <c r="W1879" s="14"/>
      <c r="X1879" s="14"/>
      <c r="Y1879" s="14"/>
      <c r="Z1879" s="14"/>
      <c r="AA1879" s="14"/>
      <c r="AB1879" s="14"/>
      <c r="AC1879" s="14"/>
      <c r="AD1879" s="14"/>
      <c r="AE1879" s="14"/>
      <c r="AT1879" s="257" t="s">
        <v>172</v>
      </c>
      <c r="AU1879" s="257" t="s">
        <v>83</v>
      </c>
      <c r="AV1879" s="14" t="s">
        <v>83</v>
      </c>
      <c r="AW1879" s="14" t="s">
        <v>30</v>
      </c>
      <c r="AX1879" s="14" t="s">
        <v>73</v>
      </c>
      <c r="AY1879" s="257" t="s">
        <v>160</v>
      </c>
    </row>
    <row r="1880" s="14" customFormat="1">
      <c r="A1880" s="14"/>
      <c r="B1880" s="247"/>
      <c r="C1880" s="248"/>
      <c r="D1880" s="232" t="s">
        <v>172</v>
      </c>
      <c r="E1880" s="249" t="s">
        <v>1</v>
      </c>
      <c r="F1880" s="250" t="s">
        <v>1852</v>
      </c>
      <c r="G1880" s="248"/>
      <c r="H1880" s="251">
        <v>1.8300000000000001</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172</v>
      </c>
      <c r="AU1880" s="257" t="s">
        <v>83</v>
      </c>
      <c r="AV1880" s="14" t="s">
        <v>83</v>
      </c>
      <c r="AW1880" s="14" t="s">
        <v>30</v>
      </c>
      <c r="AX1880" s="14" t="s">
        <v>73</v>
      </c>
      <c r="AY1880" s="257" t="s">
        <v>160</v>
      </c>
    </row>
    <row r="1881" s="14" customFormat="1">
      <c r="A1881" s="14"/>
      <c r="B1881" s="247"/>
      <c r="C1881" s="248"/>
      <c r="D1881" s="232" t="s">
        <v>172</v>
      </c>
      <c r="E1881" s="249" t="s">
        <v>1</v>
      </c>
      <c r="F1881" s="250" t="s">
        <v>1853</v>
      </c>
      <c r="G1881" s="248"/>
      <c r="H1881" s="251">
        <v>4.875</v>
      </c>
      <c r="I1881" s="252"/>
      <c r="J1881" s="248"/>
      <c r="K1881" s="248"/>
      <c r="L1881" s="253"/>
      <c r="M1881" s="254"/>
      <c r="N1881" s="255"/>
      <c r="O1881" s="255"/>
      <c r="P1881" s="255"/>
      <c r="Q1881" s="255"/>
      <c r="R1881" s="255"/>
      <c r="S1881" s="255"/>
      <c r="T1881" s="256"/>
      <c r="U1881" s="14"/>
      <c r="V1881" s="14"/>
      <c r="W1881" s="14"/>
      <c r="X1881" s="14"/>
      <c r="Y1881" s="14"/>
      <c r="Z1881" s="14"/>
      <c r="AA1881" s="14"/>
      <c r="AB1881" s="14"/>
      <c r="AC1881" s="14"/>
      <c r="AD1881" s="14"/>
      <c r="AE1881" s="14"/>
      <c r="AT1881" s="257" t="s">
        <v>172</v>
      </c>
      <c r="AU1881" s="257" t="s">
        <v>83</v>
      </c>
      <c r="AV1881" s="14" t="s">
        <v>83</v>
      </c>
      <c r="AW1881" s="14" t="s">
        <v>30</v>
      </c>
      <c r="AX1881" s="14" t="s">
        <v>73</v>
      </c>
      <c r="AY1881" s="257" t="s">
        <v>160</v>
      </c>
    </row>
    <row r="1882" s="14" customFormat="1">
      <c r="A1882" s="14"/>
      <c r="B1882" s="247"/>
      <c r="C1882" s="248"/>
      <c r="D1882" s="232" t="s">
        <v>172</v>
      </c>
      <c r="E1882" s="249" t="s">
        <v>1</v>
      </c>
      <c r="F1882" s="250" t="s">
        <v>1854</v>
      </c>
      <c r="G1882" s="248"/>
      <c r="H1882" s="251">
        <v>4.875</v>
      </c>
      <c r="I1882" s="252"/>
      <c r="J1882" s="248"/>
      <c r="K1882" s="248"/>
      <c r="L1882" s="253"/>
      <c r="M1882" s="254"/>
      <c r="N1882" s="255"/>
      <c r="O1882" s="255"/>
      <c r="P1882" s="255"/>
      <c r="Q1882" s="255"/>
      <c r="R1882" s="255"/>
      <c r="S1882" s="255"/>
      <c r="T1882" s="256"/>
      <c r="U1882" s="14"/>
      <c r="V1882" s="14"/>
      <c r="W1882" s="14"/>
      <c r="X1882" s="14"/>
      <c r="Y1882" s="14"/>
      <c r="Z1882" s="14"/>
      <c r="AA1882" s="14"/>
      <c r="AB1882" s="14"/>
      <c r="AC1882" s="14"/>
      <c r="AD1882" s="14"/>
      <c r="AE1882" s="14"/>
      <c r="AT1882" s="257" t="s">
        <v>172</v>
      </c>
      <c r="AU1882" s="257" t="s">
        <v>83</v>
      </c>
      <c r="AV1882" s="14" t="s">
        <v>83</v>
      </c>
      <c r="AW1882" s="14" t="s">
        <v>30</v>
      </c>
      <c r="AX1882" s="14" t="s">
        <v>73</v>
      </c>
      <c r="AY1882" s="257" t="s">
        <v>160</v>
      </c>
    </row>
    <row r="1883" s="14" customFormat="1">
      <c r="A1883" s="14"/>
      <c r="B1883" s="247"/>
      <c r="C1883" s="248"/>
      <c r="D1883" s="232" t="s">
        <v>172</v>
      </c>
      <c r="E1883" s="249" t="s">
        <v>1</v>
      </c>
      <c r="F1883" s="250" t="s">
        <v>1855</v>
      </c>
      <c r="G1883" s="248"/>
      <c r="H1883" s="251">
        <v>5.5949999999999998</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172</v>
      </c>
      <c r="AU1883" s="257" t="s">
        <v>83</v>
      </c>
      <c r="AV1883" s="14" t="s">
        <v>83</v>
      </c>
      <c r="AW1883" s="14" t="s">
        <v>30</v>
      </c>
      <c r="AX1883" s="14" t="s">
        <v>73</v>
      </c>
      <c r="AY1883" s="257" t="s">
        <v>160</v>
      </c>
    </row>
    <row r="1884" s="14" customFormat="1">
      <c r="A1884" s="14"/>
      <c r="B1884" s="247"/>
      <c r="C1884" s="248"/>
      <c r="D1884" s="232" t="s">
        <v>172</v>
      </c>
      <c r="E1884" s="249" t="s">
        <v>1</v>
      </c>
      <c r="F1884" s="250" t="s">
        <v>1856</v>
      </c>
      <c r="G1884" s="248"/>
      <c r="H1884" s="251">
        <v>11.997</v>
      </c>
      <c r="I1884" s="252"/>
      <c r="J1884" s="248"/>
      <c r="K1884" s="248"/>
      <c r="L1884" s="253"/>
      <c r="M1884" s="254"/>
      <c r="N1884" s="255"/>
      <c r="O1884" s="255"/>
      <c r="P1884" s="255"/>
      <c r="Q1884" s="255"/>
      <c r="R1884" s="255"/>
      <c r="S1884" s="255"/>
      <c r="T1884" s="256"/>
      <c r="U1884" s="14"/>
      <c r="V1884" s="14"/>
      <c r="W1884" s="14"/>
      <c r="X1884" s="14"/>
      <c r="Y1884" s="14"/>
      <c r="Z1884" s="14"/>
      <c r="AA1884" s="14"/>
      <c r="AB1884" s="14"/>
      <c r="AC1884" s="14"/>
      <c r="AD1884" s="14"/>
      <c r="AE1884" s="14"/>
      <c r="AT1884" s="257" t="s">
        <v>172</v>
      </c>
      <c r="AU1884" s="257" t="s">
        <v>83</v>
      </c>
      <c r="AV1884" s="14" t="s">
        <v>83</v>
      </c>
      <c r="AW1884" s="14" t="s">
        <v>30</v>
      </c>
      <c r="AX1884" s="14" t="s">
        <v>73</v>
      </c>
      <c r="AY1884" s="257" t="s">
        <v>160</v>
      </c>
    </row>
    <row r="1885" s="15" customFormat="1">
      <c r="A1885" s="15"/>
      <c r="B1885" s="258"/>
      <c r="C1885" s="259"/>
      <c r="D1885" s="232" t="s">
        <v>172</v>
      </c>
      <c r="E1885" s="260" t="s">
        <v>1</v>
      </c>
      <c r="F1885" s="261" t="s">
        <v>177</v>
      </c>
      <c r="G1885" s="259"/>
      <c r="H1885" s="262">
        <v>51.646000000000001</v>
      </c>
      <c r="I1885" s="263"/>
      <c r="J1885" s="259"/>
      <c r="K1885" s="259"/>
      <c r="L1885" s="264"/>
      <c r="M1885" s="265"/>
      <c r="N1885" s="266"/>
      <c r="O1885" s="266"/>
      <c r="P1885" s="266"/>
      <c r="Q1885" s="266"/>
      <c r="R1885" s="266"/>
      <c r="S1885" s="266"/>
      <c r="T1885" s="267"/>
      <c r="U1885" s="15"/>
      <c r="V1885" s="15"/>
      <c r="W1885" s="15"/>
      <c r="X1885" s="15"/>
      <c r="Y1885" s="15"/>
      <c r="Z1885" s="15"/>
      <c r="AA1885" s="15"/>
      <c r="AB1885" s="15"/>
      <c r="AC1885" s="15"/>
      <c r="AD1885" s="15"/>
      <c r="AE1885" s="15"/>
      <c r="AT1885" s="268" t="s">
        <v>172</v>
      </c>
      <c r="AU1885" s="268" t="s">
        <v>83</v>
      </c>
      <c r="AV1885" s="15" t="s">
        <v>161</v>
      </c>
      <c r="AW1885" s="15" t="s">
        <v>30</v>
      </c>
      <c r="AX1885" s="15" t="s">
        <v>73</v>
      </c>
      <c r="AY1885" s="268" t="s">
        <v>160</v>
      </c>
    </row>
    <row r="1886" s="16" customFormat="1">
      <c r="A1886" s="16"/>
      <c r="B1886" s="269"/>
      <c r="C1886" s="270"/>
      <c r="D1886" s="232" t="s">
        <v>172</v>
      </c>
      <c r="E1886" s="271" t="s">
        <v>1</v>
      </c>
      <c r="F1886" s="272" t="s">
        <v>182</v>
      </c>
      <c r="G1886" s="270"/>
      <c r="H1886" s="273">
        <v>85.260999999999996</v>
      </c>
      <c r="I1886" s="274"/>
      <c r="J1886" s="270"/>
      <c r="K1886" s="270"/>
      <c r="L1886" s="275"/>
      <c r="M1886" s="276"/>
      <c r="N1886" s="277"/>
      <c r="O1886" s="277"/>
      <c r="P1886" s="277"/>
      <c r="Q1886" s="277"/>
      <c r="R1886" s="277"/>
      <c r="S1886" s="277"/>
      <c r="T1886" s="278"/>
      <c r="U1886" s="16"/>
      <c r="V1886" s="16"/>
      <c r="W1886" s="16"/>
      <c r="X1886" s="16"/>
      <c r="Y1886" s="16"/>
      <c r="Z1886" s="16"/>
      <c r="AA1886" s="16"/>
      <c r="AB1886" s="16"/>
      <c r="AC1886" s="16"/>
      <c r="AD1886" s="16"/>
      <c r="AE1886" s="16"/>
      <c r="AT1886" s="279" t="s">
        <v>172</v>
      </c>
      <c r="AU1886" s="279" t="s">
        <v>83</v>
      </c>
      <c r="AV1886" s="16" t="s">
        <v>168</v>
      </c>
      <c r="AW1886" s="16" t="s">
        <v>30</v>
      </c>
      <c r="AX1886" s="16" t="s">
        <v>81</v>
      </c>
      <c r="AY1886" s="279" t="s">
        <v>160</v>
      </c>
    </row>
    <row r="1887" s="2" customFormat="1" ht="24.15" customHeight="1">
      <c r="A1887" s="39"/>
      <c r="B1887" s="40"/>
      <c r="C1887" s="219" t="s">
        <v>1857</v>
      </c>
      <c r="D1887" s="219" t="s">
        <v>163</v>
      </c>
      <c r="E1887" s="220" t="s">
        <v>1858</v>
      </c>
      <c r="F1887" s="221" t="s">
        <v>1859</v>
      </c>
      <c r="G1887" s="222" t="s">
        <v>236</v>
      </c>
      <c r="H1887" s="223">
        <v>4</v>
      </c>
      <c r="I1887" s="224"/>
      <c r="J1887" s="225">
        <f>ROUND(I1887*H1887,2)</f>
        <v>0</v>
      </c>
      <c r="K1887" s="221" t="s">
        <v>167</v>
      </c>
      <c r="L1887" s="45"/>
      <c r="M1887" s="226" t="s">
        <v>1</v>
      </c>
      <c r="N1887" s="227" t="s">
        <v>38</v>
      </c>
      <c r="O1887" s="92"/>
      <c r="P1887" s="228">
        <f>O1887*H1887</f>
        <v>0</v>
      </c>
      <c r="Q1887" s="228">
        <v>0.00027500000000000002</v>
      </c>
      <c r="R1887" s="228">
        <f>Q1887*H1887</f>
        <v>0.0011000000000000001</v>
      </c>
      <c r="S1887" s="228">
        <v>0</v>
      </c>
      <c r="T1887" s="229">
        <f>S1887*H1887</f>
        <v>0</v>
      </c>
      <c r="U1887" s="39"/>
      <c r="V1887" s="39"/>
      <c r="W1887" s="39"/>
      <c r="X1887" s="39"/>
      <c r="Y1887" s="39"/>
      <c r="Z1887" s="39"/>
      <c r="AA1887" s="39"/>
      <c r="AB1887" s="39"/>
      <c r="AC1887" s="39"/>
      <c r="AD1887" s="39"/>
      <c r="AE1887" s="39"/>
      <c r="AR1887" s="230" t="s">
        <v>251</v>
      </c>
      <c r="AT1887" s="230" t="s">
        <v>163</v>
      </c>
      <c r="AU1887" s="230" t="s">
        <v>83</v>
      </c>
      <c r="AY1887" s="18" t="s">
        <v>160</v>
      </c>
      <c r="BE1887" s="231">
        <f>IF(N1887="základní",J1887,0)</f>
        <v>0</v>
      </c>
      <c r="BF1887" s="231">
        <f>IF(N1887="snížená",J1887,0)</f>
        <v>0</v>
      </c>
      <c r="BG1887" s="231">
        <f>IF(N1887="zákl. přenesená",J1887,0)</f>
        <v>0</v>
      </c>
      <c r="BH1887" s="231">
        <f>IF(N1887="sníž. přenesená",J1887,0)</f>
        <v>0</v>
      </c>
      <c r="BI1887" s="231">
        <f>IF(N1887="nulová",J1887,0)</f>
        <v>0</v>
      </c>
      <c r="BJ1887" s="18" t="s">
        <v>81</v>
      </c>
      <c r="BK1887" s="231">
        <f>ROUND(I1887*H1887,2)</f>
        <v>0</v>
      </c>
      <c r="BL1887" s="18" t="s">
        <v>251</v>
      </c>
      <c r="BM1887" s="230" t="s">
        <v>1860</v>
      </c>
    </row>
    <row r="1888" s="2" customFormat="1">
      <c r="A1888" s="39"/>
      <c r="B1888" s="40"/>
      <c r="C1888" s="41"/>
      <c r="D1888" s="232" t="s">
        <v>170</v>
      </c>
      <c r="E1888" s="41"/>
      <c r="F1888" s="233" t="s">
        <v>1861</v>
      </c>
      <c r="G1888" s="41"/>
      <c r="H1888" s="41"/>
      <c r="I1888" s="234"/>
      <c r="J1888" s="41"/>
      <c r="K1888" s="41"/>
      <c r="L1888" s="45"/>
      <c r="M1888" s="235"/>
      <c r="N1888" s="236"/>
      <c r="O1888" s="92"/>
      <c r="P1888" s="92"/>
      <c r="Q1888" s="92"/>
      <c r="R1888" s="92"/>
      <c r="S1888" s="92"/>
      <c r="T1888" s="93"/>
      <c r="U1888" s="39"/>
      <c r="V1888" s="39"/>
      <c r="W1888" s="39"/>
      <c r="X1888" s="39"/>
      <c r="Y1888" s="39"/>
      <c r="Z1888" s="39"/>
      <c r="AA1888" s="39"/>
      <c r="AB1888" s="39"/>
      <c r="AC1888" s="39"/>
      <c r="AD1888" s="39"/>
      <c r="AE1888" s="39"/>
      <c r="AT1888" s="18" t="s">
        <v>170</v>
      </c>
      <c r="AU1888" s="18" t="s">
        <v>83</v>
      </c>
    </row>
    <row r="1889" s="14" customFormat="1">
      <c r="A1889" s="14"/>
      <c r="B1889" s="247"/>
      <c r="C1889" s="248"/>
      <c r="D1889" s="232" t="s">
        <v>172</v>
      </c>
      <c r="E1889" s="249" t="s">
        <v>1</v>
      </c>
      <c r="F1889" s="250" t="s">
        <v>1862</v>
      </c>
      <c r="G1889" s="248"/>
      <c r="H1889" s="251">
        <v>2</v>
      </c>
      <c r="I1889" s="252"/>
      <c r="J1889" s="248"/>
      <c r="K1889" s="248"/>
      <c r="L1889" s="253"/>
      <c r="M1889" s="254"/>
      <c r="N1889" s="255"/>
      <c r="O1889" s="255"/>
      <c r="P1889" s="255"/>
      <c r="Q1889" s="255"/>
      <c r="R1889" s="255"/>
      <c r="S1889" s="255"/>
      <c r="T1889" s="256"/>
      <c r="U1889" s="14"/>
      <c r="V1889" s="14"/>
      <c r="W1889" s="14"/>
      <c r="X1889" s="14"/>
      <c r="Y1889" s="14"/>
      <c r="Z1889" s="14"/>
      <c r="AA1889" s="14"/>
      <c r="AB1889" s="14"/>
      <c r="AC1889" s="14"/>
      <c r="AD1889" s="14"/>
      <c r="AE1889" s="14"/>
      <c r="AT1889" s="257" t="s">
        <v>172</v>
      </c>
      <c r="AU1889" s="257" t="s">
        <v>83</v>
      </c>
      <c r="AV1889" s="14" t="s">
        <v>83</v>
      </c>
      <c r="AW1889" s="14" t="s">
        <v>30</v>
      </c>
      <c r="AX1889" s="14" t="s">
        <v>73</v>
      </c>
      <c r="AY1889" s="257" t="s">
        <v>160</v>
      </c>
    </row>
    <row r="1890" s="14" customFormat="1">
      <c r="A1890" s="14"/>
      <c r="B1890" s="247"/>
      <c r="C1890" s="248"/>
      <c r="D1890" s="232" t="s">
        <v>172</v>
      </c>
      <c r="E1890" s="249" t="s">
        <v>1</v>
      </c>
      <c r="F1890" s="250" t="s">
        <v>1863</v>
      </c>
      <c r="G1890" s="248"/>
      <c r="H1890" s="251">
        <v>2</v>
      </c>
      <c r="I1890" s="252"/>
      <c r="J1890" s="248"/>
      <c r="K1890" s="248"/>
      <c r="L1890" s="253"/>
      <c r="M1890" s="254"/>
      <c r="N1890" s="255"/>
      <c r="O1890" s="255"/>
      <c r="P1890" s="255"/>
      <c r="Q1890" s="255"/>
      <c r="R1890" s="255"/>
      <c r="S1890" s="255"/>
      <c r="T1890" s="256"/>
      <c r="U1890" s="14"/>
      <c r="V1890" s="14"/>
      <c r="W1890" s="14"/>
      <c r="X1890" s="14"/>
      <c r="Y1890" s="14"/>
      <c r="Z1890" s="14"/>
      <c r="AA1890" s="14"/>
      <c r="AB1890" s="14"/>
      <c r="AC1890" s="14"/>
      <c r="AD1890" s="14"/>
      <c r="AE1890" s="14"/>
      <c r="AT1890" s="257" t="s">
        <v>172</v>
      </c>
      <c r="AU1890" s="257" t="s">
        <v>83</v>
      </c>
      <c r="AV1890" s="14" t="s">
        <v>83</v>
      </c>
      <c r="AW1890" s="14" t="s">
        <v>30</v>
      </c>
      <c r="AX1890" s="14" t="s">
        <v>73</v>
      </c>
      <c r="AY1890" s="257" t="s">
        <v>160</v>
      </c>
    </row>
    <row r="1891" s="16" customFormat="1">
      <c r="A1891" s="16"/>
      <c r="B1891" s="269"/>
      <c r="C1891" s="270"/>
      <c r="D1891" s="232" t="s">
        <v>172</v>
      </c>
      <c r="E1891" s="271" t="s">
        <v>1</v>
      </c>
      <c r="F1891" s="272" t="s">
        <v>182</v>
      </c>
      <c r="G1891" s="270"/>
      <c r="H1891" s="273">
        <v>4</v>
      </c>
      <c r="I1891" s="274"/>
      <c r="J1891" s="270"/>
      <c r="K1891" s="270"/>
      <c r="L1891" s="275"/>
      <c r="M1891" s="276"/>
      <c r="N1891" s="277"/>
      <c r="O1891" s="277"/>
      <c r="P1891" s="277"/>
      <c r="Q1891" s="277"/>
      <c r="R1891" s="277"/>
      <c r="S1891" s="277"/>
      <c r="T1891" s="278"/>
      <c r="U1891" s="16"/>
      <c r="V1891" s="16"/>
      <c r="W1891" s="16"/>
      <c r="X1891" s="16"/>
      <c r="Y1891" s="16"/>
      <c r="Z1891" s="16"/>
      <c r="AA1891" s="16"/>
      <c r="AB1891" s="16"/>
      <c r="AC1891" s="16"/>
      <c r="AD1891" s="16"/>
      <c r="AE1891" s="16"/>
      <c r="AT1891" s="279" t="s">
        <v>172</v>
      </c>
      <c r="AU1891" s="279" t="s">
        <v>83</v>
      </c>
      <c r="AV1891" s="16" t="s">
        <v>168</v>
      </c>
      <c r="AW1891" s="16" t="s">
        <v>30</v>
      </c>
      <c r="AX1891" s="16" t="s">
        <v>81</v>
      </c>
      <c r="AY1891" s="279" t="s">
        <v>160</v>
      </c>
    </row>
    <row r="1892" s="2" customFormat="1" ht="33" customHeight="1">
      <c r="A1892" s="39"/>
      <c r="B1892" s="40"/>
      <c r="C1892" s="219" t="s">
        <v>1864</v>
      </c>
      <c r="D1892" s="219" t="s">
        <v>163</v>
      </c>
      <c r="E1892" s="220" t="s">
        <v>1865</v>
      </c>
      <c r="F1892" s="221" t="s">
        <v>1866</v>
      </c>
      <c r="G1892" s="222" t="s">
        <v>166</v>
      </c>
      <c r="H1892" s="223">
        <v>207.27699999999999</v>
      </c>
      <c r="I1892" s="224"/>
      <c r="J1892" s="225">
        <f>ROUND(I1892*H1892,2)</f>
        <v>0</v>
      </c>
      <c r="K1892" s="221" t="s">
        <v>167</v>
      </c>
      <c r="L1892" s="45"/>
      <c r="M1892" s="226" t="s">
        <v>1</v>
      </c>
      <c r="N1892" s="227" t="s">
        <v>38</v>
      </c>
      <c r="O1892" s="92"/>
      <c r="P1892" s="228">
        <f>O1892*H1892</f>
        <v>0</v>
      </c>
      <c r="Q1892" s="228">
        <v>0.0060000000000000001</v>
      </c>
      <c r="R1892" s="228">
        <f>Q1892*H1892</f>
        <v>1.2436620000000001</v>
      </c>
      <c r="S1892" s="228">
        <v>0</v>
      </c>
      <c r="T1892" s="229">
        <f>S1892*H1892</f>
        <v>0</v>
      </c>
      <c r="U1892" s="39"/>
      <c r="V1892" s="39"/>
      <c r="W1892" s="39"/>
      <c r="X1892" s="39"/>
      <c r="Y1892" s="39"/>
      <c r="Z1892" s="39"/>
      <c r="AA1892" s="39"/>
      <c r="AB1892" s="39"/>
      <c r="AC1892" s="39"/>
      <c r="AD1892" s="39"/>
      <c r="AE1892" s="39"/>
      <c r="AR1892" s="230" t="s">
        <v>251</v>
      </c>
      <c r="AT1892" s="230" t="s">
        <v>163</v>
      </c>
      <c r="AU1892" s="230" t="s">
        <v>83</v>
      </c>
      <c r="AY1892" s="18" t="s">
        <v>160</v>
      </c>
      <c r="BE1892" s="231">
        <f>IF(N1892="základní",J1892,0)</f>
        <v>0</v>
      </c>
      <c r="BF1892" s="231">
        <f>IF(N1892="snížená",J1892,0)</f>
        <v>0</v>
      </c>
      <c r="BG1892" s="231">
        <f>IF(N1892="zákl. přenesená",J1892,0)</f>
        <v>0</v>
      </c>
      <c r="BH1892" s="231">
        <f>IF(N1892="sníž. přenesená",J1892,0)</f>
        <v>0</v>
      </c>
      <c r="BI1892" s="231">
        <f>IF(N1892="nulová",J1892,0)</f>
        <v>0</v>
      </c>
      <c r="BJ1892" s="18" t="s">
        <v>81</v>
      </c>
      <c r="BK1892" s="231">
        <f>ROUND(I1892*H1892,2)</f>
        <v>0</v>
      </c>
      <c r="BL1892" s="18" t="s">
        <v>251</v>
      </c>
      <c r="BM1892" s="230" t="s">
        <v>1867</v>
      </c>
    </row>
    <row r="1893" s="2" customFormat="1">
      <c r="A1893" s="39"/>
      <c r="B1893" s="40"/>
      <c r="C1893" s="41"/>
      <c r="D1893" s="232" t="s">
        <v>170</v>
      </c>
      <c r="E1893" s="41"/>
      <c r="F1893" s="233" t="s">
        <v>1868</v>
      </c>
      <c r="G1893" s="41"/>
      <c r="H1893" s="41"/>
      <c r="I1893" s="234"/>
      <c r="J1893" s="41"/>
      <c r="K1893" s="41"/>
      <c r="L1893" s="45"/>
      <c r="M1893" s="235"/>
      <c r="N1893" s="236"/>
      <c r="O1893" s="92"/>
      <c r="P1893" s="92"/>
      <c r="Q1893" s="92"/>
      <c r="R1893" s="92"/>
      <c r="S1893" s="92"/>
      <c r="T1893" s="93"/>
      <c r="U1893" s="39"/>
      <c r="V1893" s="39"/>
      <c r="W1893" s="39"/>
      <c r="X1893" s="39"/>
      <c r="Y1893" s="39"/>
      <c r="Z1893" s="39"/>
      <c r="AA1893" s="39"/>
      <c r="AB1893" s="39"/>
      <c r="AC1893" s="39"/>
      <c r="AD1893" s="39"/>
      <c r="AE1893" s="39"/>
      <c r="AT1893" s="18" t="s">
        <v>170</v>
      </c>
      <c r="AU1893" s="18" t="s">
        <v>83</v>
      </c>
    </row>
    <row r="1894" s="13" customFormat="1">
      <c r="A1894" s="13"/>
      <c r="B1894" s="237"/>
      <c r="C1894" s="238"/>
      <c r="D1894" s="232" t="s">
        <v>172</v>
      </c>
      <c r="E1894" s="239" t="s">
        <v>1</v>
      </c>
      <c r="F1894" s="240" t="s">
        <v>755</v>
      </c>
      <c r="G1894" s="238"/>
      <c r="H1894" s="239" t="s">
        <v>1</v>
      </c>
      <c r="I1894" s="241"/>
      <c r="J1894" s="238"/>
      <c r="K1894" s="238"/>
      <c r="L1894" s="242"/>
      <c r="M1894" s="243"/>
      <c r="N1894" s="244"/>
      <c r="O1894" s="244"/>
      <c r="P1894" s="244"/>
      <c r="Q1894" s="244"/>
      <c r="R1894" s="244"/>
      <c r="S1894" s="244"/>
      <c r="T1894" s="245"/>
      <c r="U1894" s="13"/>
      <c r="V1894" s="13"/>
      <c r="W1894" s="13"/>
      <c r="X1894" s="13"/>
      <c r="Y1894" s="13"/>
      <c r="Z1894" s="13"/>
      <c r="AA1894" s="13"/>
      <c r="AB1894" s="13"/>
      <c r="AC1894" s="13"/>
      <c r="AD1894" s="13"/>
      <c r="AE1894" s="13"/>
      <c r="AT1894" s="246" t="s">
        <v>172</v>
      </c>
      <c r="AU1894" s="246" t="s">
        <v>83</v>
      </c>
      <c r="AV1894" s="13" t="s">
        <v>81</v>
      </c>
      <c r="AW1894" s="13" t="s">
        <v>30</v>
      </c>
      <c r="AX1894" s="13" t="s">
        <v>73</v>
      </c>
      <c r="AY1894" s="246" t="s">
        <v>160</v>
      </c>
    </row>
    <row r="1895" s="14" customFormat="1">
      <c r="A1895" s="14"/>
      <c r="B1895" s="247"/>
      <c r="C1895" s="248"/>
      <c r="D1895" s="232" t="s">
        <v>172</v>
      </c>
      <c r="E1895" s="249" t="s">
        <v>1</v>
      </c>
      <c r="F1895" s="250" t="s">
        <v>1869</v>
      </c>
      <c r="G1895" s="248"/>
      <c r="H1895" s="251">
        <v>2.3999999999999999</v>
      </c>
      <c r="I1895" s="252"/>
      <c r="J1895" s="248"/>
      <c r="K1895" s="248"/>
      <c r="L1895" s="253"/>
      <c r="M1895" s="254"/>
      <c r="N1895" s="255"/>
      <c r="O1895" s="255"/>
      <c r="P1895" s="255"/>
      <c r="Q1895" s="255"/>
      <c r="R1895" s="255"/>
      <c r="S1895" s="255"/>
      <c r="T1895" s="256"/>
      <c r="U1895" s="14"/>
      <c r="V1895" s="14"/>
      <c r="W1895" s="14"/>
      <c r="X1895" s="14"/>
      <c r="Y1895" s="14"/>
      <c r="Z1895" s="14"/>
      <c r="AA1895" s="14"/>
      <c r="AB1895" s="14"/>
      <c r="AC1895" s="14"/>
      <c r="AD1895" s="14"/>
      <c r="AE1895" s="14"/>
      <c r="AT1895" s="257" t="s">
        <v>172</v>
      </c>
      <c r="AU1895" s="257" t="s">
        <v>83</v>
      </c>
      <c r="AV1895" s="14" t="s">
        <v>83</v>
      </c>
      <c r="AW1895" s="14" t="s">
        <v>30</v>
      </c>
      <c r="AX1895" s="14" t="s">
        <v>73</v>
      </c>
      <c r="AY1895" s="257" t="s">
        <v>160</v>
      </c>
    </row>
    <row r="1896" s="13" customFormat="1">
      <c r="A1896" s="13"/>
      <c r="B1896" s="237"/>
      <c r="C1896" s="238"/>
      <c r="D1896" s="232" t="s">
        <v>172</v>
      </c>
      <c r="E1896" s="239" t="s">
        <v>1</v>
      </c>
      <c r="F1896" s="240" t="s">
        <v>623</v>
      </c>
      <c r="G1896" s="238"/>
      <c r="H1896" s="239" t="s">
        <v>1</v>
      </c>
      <c r="I1896" s="241"/>
      <c r="J1896" s="238"/>
      <c r="K1896" s="238"/>
      <c r="L1896" s="242"/>
      <c r="M1896" s="243"/>
      <c r="N1896" s="244"/>
      <c r="O1896" s="244"/>
      <c r="P1896" s="244"/>
      <c r="Q1896" s="244"/>
      <c r="R1896" s="244"/>
      <c r="S1896" s="244"/>
      <c r="T1896" s="245"/>
      <c r="U1896" s="13"/>
      <c r="V1896" s="13"/>
      <c r="W1896" s="13"/>
      <c r="X1896" s="13"/>
      <c r="Y1896" s="13"/>
      <c r="Z1896" s="13"/>
      <c r="AA1896" s="13"/>
      <c r="AB1896" s="13"/>
      <c r="AC1896" s="13"/>
      <c r="AD1896" s="13"/>
      <c r="AE1896" s="13"/>
      <c r="AT1896" s="246" t="s">
        <v>172</v>
      </c>
      <c r="AU1896" s="246" t="s">
        <v>83</v>
      </c>
      <c r="AV1896" s="13" t="s">
        <v>81</v>
      </c>
      <c r="AW1896" s="13" t="s">
        <v>30</v>
      </c>
      <c r="AX1896" s="13" t="s">
        <v>73</v>
      </c>
      <c r="AY1896" s="246" t="s">
        <v>160</v>
      </c>
    </row>
    <row r="1897" s="14" customFormat="1">
      <c r="A1897" s="14"/>
      <c r="B1897" s="247"/>
      <c r="C1897" s="248"/>
      <c r="D1897" s="232" t="s">
        <v>172</v>
      </c>
      <c r="E1897" s="249" t="s">
        <v>1</v>
      </c>
      <c r="F1897" s="250" t="s">
        <v>1870</v>
      </c>
      <c r="G1897" s="248"/>
      <c r="H1897" s="251">
        <v>13.682</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172</v>
      </c>
      <c r="AU1897" s="257" t="s">
        <v>83</v>
      </c>
      <c r="AV1897" s="14" t="s">
        <v>83</v>
      </c>
      <c r="AW1897" s="14" t="s">
        <v>30</v>
      </c>
      <c r="AX1897" s="14" t="s">
        <v>73</v>
      </c>
      <c r="AY1897" s="257" t="s">
        <v>160</v>
      </c>
    </row>
    <row r="1898" s="13" customFormat="1">
      <c r="A1898" s="13"/>
      <c r="B1898" s="237"/>
      <c r="C1898" s="238"/>
      <c r="D1898" s="232" t="s">
        <v>172</v>
      </c>
      <c r="E1898" s="239" t="s">
        <v>1</v>
      </c>
      <c r="F1898" s="240" t="s">
        <v>625</v>
      </c>
      <c r="G1898" s="238"/>
      <c r="H1898" s="239" t="s">
        <v>1</v>
      </c>
      <c r="I1898" s="241"/>
      <c r="J1898" s="238"/>
      <c r="K1898" s="238"/>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172</v>
      </c>
      <c r="AU1898" s="246" t="s">
        <v>83</v>
      </c>
      <c r="AV1898" s="13" t="s">
        <v>81</v>
      </c>
      <c r="AW1898" s="13" t="s">
        <v>30</v>
      </c>
      <c r="AX1898" s="13" t="s">
        <v>73</v>
      </c>
      <c r="AY1898" s="246" t="s">
        <v>160</v>
      </c>
    </row>
    <row r="1899" s="14" customFormat="1">
      <c r="A1899" s="14"/>
      <c r="B1899" s="247"/>
      <c r="C1899" s="248"/>
      <c r="D1899" s="232" t="s">
        <v>172</v>
      </c>
      <c r="E1899" s="249" t="s">
        <v>1</v>
      </c>
      <c r="F1899" s="250" t="s">
        <v>1871</v>
      </c>
      <c r="G1899" s="248"/>
      <c r="H1899" s="251">
        <v>8.0999999999999996</v>
      </c>
      <c r="I1899" s="252"/>
      <c r="J1899" s="248"/>
      <c r="K1899" s="248"/>
      <c r="L1899" s="253"/>
      <c r="M1899" s="254"/>
      <c r="N1899" s="255"/>
      <c r="O1899" s="255"/>
      <c r="P1899" s="255"/>
      <c r="Q1899" s="255"/>
      <c r="R1899" s="255"/>
      <c r="S1899" s="255"/>
      <c r="T1899" s="256"/>
      <c r="U1899" s="14"/>
      <c r="V1899" s="14"/>
      <c r="W1899" s="14"/>
      <c r="X1899" s="14"/>
      <c r="Y1899" s="14"/>
      <c r="Z1899" s="14"/>
      <c r="AA1899" s="14"/>
      <c r="AB1899" s="14"/>
      <c r="AC1899" s="14"/>
      <c r="AD1899" s="14"/>
      <c r="AE1899" s="14"/>
      <c r="AT1899" s="257" t="s">
        <v>172</v>
      </c>
      <c r="AU1899" s="257" t="s">
        <v>83</v>
      </c>
      <c r="AV1899" s="14" t="s">
        <v>83</v>
      </c>
      <c r="AW1899" s="14" t="s">
        <v>30</v>
      </c>
      <c r="AX1899" s="14" t="s">
        <v>73</v>
      </c>
      <c r="AY1899" s="257" t="s">
        <v>160</v>
      </c>
    </row>
    <row r="1900" s="13" customFormat="1">
      <c r="A1900" s="13"/>
      <c r="B1900" s="237"/>
      <c r="C1900" s="238"/>
      <c r="D1900" s="232" t="s">
        <v>172</v>
      </c>
      <c r="E1900" s="239" t="s">
        <v>1</v>
      </c>
      <c r="F1900" s="240" t="s">
        <v>627</v>
      </c>
      <c r="G1900" s="238"/>
      <c r="H1900" s="239" t="s">
        <v>1</v>
      </c>
      <c r="I1900" s="241"/>
      <c r="J1900" s="238"/>
      <c r="K1900" s="238"/>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172</v>
      </c>
      <c r="AU1900" s="246" t="s">
        <v>83</v>
      </c>
      <c r="AV1900" s="13" t="s">
        <v>81</v>
      </c>
      <c r="AW1900" s="13" t="s">
        <v>30</v>
      </c>
      <c r="AX1900" s="13" t="s">
        <v>73</v>
      </c>
      <c r="AY1900" s="246" t="s">
        <v>160</v>
      </c>
    </row>
    <row r="1901" s="14" customFormat="1">
      <c r="A1901" s="14"/>
      <c r="B1901" s="247"/>
      <c r="C1901" s="248"/>
      <c r="D1901" s="232" t="s">
        <v>172</v>
      </c>
      <c r="E1901" s="249" t="s">
        <v>1</v>
      </c>
      <c r="F1901" s="250" t="s">
        <v>1872</v>
      </c>
      <c r="G1901" s="248"/>
      <c r="H1901" s="251">
        <v>5.5999999999999996</v>
      </c>
      <c r="I1901" s="252"/>
      <c r="J1901" s="248"/>
      <c r="K1901" s="248"/>
      <c r="L1901" s="253"/>
      <c r="M1901" s="254"/>
      <c r="N1901" s="255"/>
      <c r="O1901" s="255"/>
      <c r="P1901" s="255"/>
      <c r="Q1901" s="255"/>
      <c r="R1901" s="255"/>
      <c r="S1901" s="255"/>
      <c r="T1901" s="256"/>
      <c r="U1901" s="14"/>
      <c r="V1901" s="14"/>
      <c r="W1901" s="14"/>
      <c r="X1901" s="14"/>
      <c r="Y1901" s="14"/>
      <c r="Z1901" s="14"/>
      <c r="AA1901" s="14"/>
      <c r="AB1901" s="14"/>
      <c r="AC1901" s="14"/>
      <c r="AD1901" s="14"/>
      <c r="AE1901" s="14"/>
      <c r="AT1901" s="257" t="s">
        <v>172</v>
      </c>
      <c r="AU1901" s="257" t="s">
        <v>83</v>
      </c>
      <c r="AV1901" s="14" t="s">
        <v>83</v>
      </c>
      <c r="AW1901" s="14" t="s">
        <v>30</v>
      </c>
      <c r="AX1901" s="14" t="s">
        <v>73</v>
      </c>
      <c r="AY1901" s="257" t="s">
        <v>160</v>
      </c>
    </row>
    <row r="1902" s="13" customFormat="1">
      <c r="A1902" s="13"/>
      <c r="B1902" s="237"/>
      <c r="C1902" s="238"/>
      <c r="D1902" s="232" t="s">
        <v>172</v>
      </c>
      <c r="E1902" s="239" t="s">
        <v>1</v>
      </c>
      <c r="F1902" s="240" t="s">
        <v>629</v>
      </c>
      <c r="G1902" s="238"/>
      <c r="H1902" s="239" t="s">
        <v>1</v>
      </c>
      <c r="I1902" s="241"/>
      <c r="J1902" s="238"/>
      <c r="K1902" s="238"/>
      <c r="L1902" s="242"/>
      <c r="M1902" s="243"/>
      <c r="N1902" s="244"/>
      <c r="O1902" s="244"/>
      <c r="P1902" s="244"/>
      <c r="Q1902" s="244"/>
      <c r="R1902" s="244"/>
      <c r="S1902" s="244"/>
      <c r="T1902" s="245"/>
      <c r="U1902" s="13"/>
      <c r="V1902" s="13"/>
      <c r="W1902" s="13"/>
      <c r="X1902" s="13"/>
      <c r="Y1902" s="13"/>
      <c r="Z1902" s="13"/>
      <c r="AA1902" s="13"/>
      <c r="AB1902" s="13"/>
      <c r="AC1902" s="13"/>
      <c r="AD1902" s="13"/>
      <c r="AE1902" s="13"/>
      <c r="AT1902" s="246" t="s">
        <v>172</v>
      </c>
      <c r="AU1902" s="246" t="s">
        <v>83</v>
      </c>
      <c r="AV1902" s="13" t="s">
        <v>81</v>
      </c>
      <c r="AW1902" s="13" t="s">
        <v>30</v>
      </c>
      <c r="AX1902" s="13" t="s">
        <v>73</v>
      </c>
      <c r="AY1902" s="246" t="s">
        <v>160</v>
      </c>
    </row>
    <row r="1903" s="14" customFormat="1">
      <c r="A1903" s="14"/>
      <c r="B1903" s="247"/>
      <c r="C1903" s="248"/>
      <c r="D1903" s="232" t="s">
        <v>172</v>
      </c>
      <c r="E1903" s="249" t="s">
        <v>1</v>
      </c>
      <c r="F1903" s="250" t="s">
        <v>1871</v>
      </c>
      <c r="G1903" s="248"/>
      <c r="H1903" s="251">
        <v>8.0999999999999996</v>
      </c>
      <c r="I1903" s="252"/>
      <c r="J1903" s="248"/>
      <c r="K1903" s="248"/>
      <c r="L1903" s="253"/>
      <c r="M1903" s="254"/>
      <c r="N1903" s="255"/>
      <c r="O1903" s="255"/>
      <c r="P1903" s="255"/>
      <c r="Q1903" s="255"/>
      <c r="R1903" s="255"/>
      <c r="S1903" s="255"/>
      <c r="T1903" s="256"/>
      <c r="U1903" s="14"/>
      <c r="V1903" s="14"/>
      <c r="W1903" s="14"/>
      <c r="X1903" s="14"/>
      <c r="Y1903" s="14"/>
      <c r="Z1903" s="14"/>
      <c r="AA1903" s="14"/>
      <c r="AB1903" s="14"/>
      <c r="AC1903" s="14"/>
      <c r="AD1903" s="14"/>
      <c r="AE1903" s="14"/>
      <c r="AT1903" s="257" t="s">
        <v>172</v>
      </c>
      <c r="AU1903" s="257" t="s">
        <v>83</v>
      </c>
      <c r="AV1903" s="14" t="s">
        <v>83</v>
      </c>
      <c r="AW1903" s="14" t="s">
        <v>30</v>
      </c>
      <c r="AX1903" s="14" t="s">
        <v>73</v>
      </c>
      <c r="AY1903" s="257" t="s">
        <v>160</v>
      </c>
    </row>
    <row r="1904" s="13" customFormat="1">
      <c r="A1904" s="13"/>
      <c r="B1904" s="237"/>
      <c r="C1904" s="238"/>
      <c r="D1904" s="232" t="s">
        <v>172</v>
      </c>
      <c r="E1904" s="239" t="s">
        <v>1</v>
      </c>
      <c r="F1904" s="240" t="s">
        <v>630</v>
      </c>
      <c r="G1904" s="238"/>
      <c r="H1904" s="239" t="s">
        <v>1</v>
      </c>
      <c r="I1904" s="241"/>
      <c r="J1904" s="238"/>
      <c r="K1904" s="238"/>
      <c r="L1904" s="242"/>
      <c r="M1904" s="243"/>
      <c r="N1904" s="244"/>
      <c r="O1904" s="244"/>
      <c r="P1904" s="244"/>
      <c r="Q1904" s="244"/>
      <c r="R1904" s="244"/>
      <c r="S1904" s="244"/>
      <c r="T1904" s="245"/>
      <c r="U1904" s="13"/>
      <c r="V1904" s="13"/>
      <c r="W1904" s="13"/>
      <c r="X1904" s="13"/>
      <c r="Y1904" s="13"/>
      <c r="Z1904" s="13"/>
      <c r="AA1904" s="13"/>
      <c r="AB1904" s="13"/>
      <c r="AC1904" s="13"/>
      <c r="AD1904" s="13"/>
      <c r="AE1904" s="13"/>
      <c r="AT1904" s="246" t="s">
        <v>172</v>
      </c>
      <c r="AU1904" s="246" t="s">
        <v>83</v>
      </c>
      <c r="AV1904" s="13" t="s">
        <v>81</v>
      </c>
      <c r="AW1904" s="13" t="s">
        <v>30</v>
      </c>
      <c r="AX1904" s="13" t="s">
        <v>73</v>
      </c>
      <c r="AY1904" s="246" t="s">
        <v>160</v>
      </c>
    </row>
    <row r="1905" s="14" customFormat="1">
      <c r="A1905" s="14"/>
      <c r="B1905" s="247"/>
      <c r="C1905" s="248"/>
      <c r="D1905" s="232" t="s">
        <v>172</v>
      </c>
      <c r="E1905" s="249" t="s">
        <v>1</v>
      </c>
      <c r="F1905" s="250" t="s">
        <v>1873</v>
      </c>
      <c r="G1905" s="248"/>
      <c r="H1905" s="251">
        <v>7.2000000000000002</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172</v>
      </c>
      <c r="AU1905" s="257" t="s">
        <v>83</v>
      </c>
      <c r="AV1905" s="14" t="s">
        <v>83</v>
      </c>
      <c r="AW1905" s="14" t="s">
        <v>30</v>
      </c>
      <c r="AX1905" s="14" t="s">
        <v>73</v>
      </c>
      <c r="AY1905" s="257" t="s">
        <v>160</v>
      </c>
    </row>
    <row r="1906" s="13" customFormat="1">
      <c r="A1906" s="13"/>
      <c r="B1906" s="237"/>
      <c r="C1906" s="238"/>
      <c r="D1906" s="232" t="s">
        <v>172</v>
      </c>
      <c r="E1906" s="239" t="s">
        <v>1</v>
      </c>
      <c r="F1906" s="240" t="s">
        <v>979</v>
      </c>
      <c r="G1906" s="238"/>
      <c r="H1906" s="239" t="s">
        <v>1</v>
      </c>
      <c r="I1906" s="241"/>
      <c r="J1906" s="238"/>
      <c r="K1906" s="238"/>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172</v>
      </c>
      <c r="AU1906" s="246" t="s">
        <v>83</v>
      </c>
      <c r="AV1906" s="13" t="s">
        <v>81</v>
      </c>
      <c r="AW1906" s="13" t="s">
        <v>30</v>
      </c>
      <c r="AX1906" s="13" t="s">
        <v>73</v>
      </c>
      <c r="AY1906" s="246" t="s">
        <v>160</v>
      </c>
    </row>
    <row r="1907" s="14" customFormat="1">
      <c r="A1907" s="14"/>
      <c r="B1907" s="247"/>
      <c r="C1907" s="248"/>
      <c r="D1907" s="232" t="s">
        <v>172</v>
      </c>
      <c r="E1907" s="249" t="s">
        <v>1</v>
      </c>
      <c r="F1907" s="250" t="s">
        <v>1874</v>
      </c>
      <c r="G1907" s="248"/>
      <c r="H1907" s="251">
        <v>17</v>
      </c>
      <c r="I1907" s="252"/>
      <c r="J1907" s="248"/>
      <c r="K1907" s="248"/>
      <c r="L1907" s="253"/>
      <c r="M1907" s="254"/>
      <c r="N1907" s="255"/>
      <c r="O1907" s="255"/>
      <c r="P1907" s="255"/>
      <c r="Q1907" s="255"/>
      <c r="R1907" s="255"/>
      <c r="S1907" s="255"/>
      <c r="T1907" s="256"/>
      <c r="U1907" s="14"/>
      <c r="V1907" s="14"/>
      <c r="W1907" s="14"/>
      <c r="X1907" s="14"/>
      <c r="Y1907" s="14"/>
      <c r="Z1907" s="14"/>
      <c r="AA1907" s="14"/>
      <c r="AB1907" s="14"/>
      <c r="AC1907" s="14"/>
      <c r="AD1907" s="14"/>
      <c r="AE1907" s="14"/>
      <c r="AT1907" s="257" t="s">
        <v>172</v>
      </c>
      <c r="AU1907" s="257" t="s">
        <v>83</v>
      </c>
      <c r="AV1907" s="14" t="s">
        <v>83</v>
      </c>
      <c r="AW1907" s="14" t="s">
        <v>30</v>
      </c>
      <c r="AX1907" s="14" t="s">
        <v>73</v>
      </c>
      <c r="AY1907" s="257" t="s">
        <v>160</v>
      </c>
    </row>
    <row r="1908" s="13" customFormat="1">
      <c r="A1908" s="13"/>
      <c r="B1908" s="237"/>
      <c r="C1908" s="238"/>
      <c r="D1908" s="232" t="s">
        <v>172</v>
      </c>
      <c r="E1908" s="239" t="s">
        <v>1</v>
      </c>
      <c r="F1908" s="240" t="s">
        <v>987</v>
      </c>
      <c r="G1908" s="238"/>
      <c r="H1908" s="239" t="s">
        <v>1</v>
      </c>
      <c r="I1908" s="241"/>
      <c r="J1908" s="238"/>
      <c r="K1908" s="238"/>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172</v>
      </c>
      <c r="AU1908" s="246" t="s">
        <v>83</v>
      </c>
      <c r="AV1908" s="13" t="s">
        <v>81</v>
      </c>
      <c r="AW1908" s="13" t="s">
        <v>30</v>
      </c>
      <c r="AX1908" s="13" t="s">
        <v>73</v>
      </c>
      <c r="AY1908" s="246" t="s">
        <v>160</v>
      </c>
    </row>
    <row r="1909" s="14" customFormat="1">
      <c r="A1909" s="14"/>
      <c r="B1909" s="247"/>
      <c r="C1909" s="248"/>
      <c r="D1909" s="232" t="s">
        <v>172</v>
      </c>
      <c r="E1909" s="249" t="s">
        <v>1</v>
      </c>
      <c r="F1909" s="250" t="s">
        <v>1875</v>
      </c>
      <c r="G1909" s="248"/>
      <c r="H1909" s="251">
        <v>19.300000000000001</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172</v>
      </c>
      <c r="AU1909" s="257" t="s">
        <v>83</v>
      </c>
      <c r="AV1909" s="14" t="s">
        <v>83</v>
      </c>
      <c r="AW1909" s="14" t="s">
        <v>30</v>
      </c>
      <c r="AX1909" s="14" t="s">
        <v>73</v>
      </c>
      <c r="AY1909" s="257" t="s">
        <v>160</v>
      </c>
    </row>
    <row r="1910" s="13" customFormat="1">
      <c r="A1910" s="13"/>
      <c r="B1910" s="237"/>
      <c r="C1910" s="238"/>
      <c r="D1910" s="232" t="s">
        <v>172</v>
      </c>
      <c r="E1910" s="239" t="s">
        <v>1</v>
      </c>
      <c r="F1910" s="240" t="s">
        <v>989</v>
      </c>
      <c r="G1910" s="238"/>
      <c r="H1910" s="239" t="s">
        <v>1</v>
      </c>
      <c r="I1910" s="241"/>
      <c r="J1910" s="238"/>
      <c r="K1910" s="238"/>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172</v>
      </c>
      <c r="AU1910" s="246" t="s">
        <v>83</v>
      </c>
      <c r="AV1910" s="13" t="s">
        <v>81</v>
      </c>
      <c r="AW1910" s="13" t="s">
        <v>30</v>
      </c>
      <c r="AX1910" s="13" t="s">
        <v>73</v>
      </c>
      <c r="AY1910" s="246" t="s">
        <v>160</v>
      </c>
    </row>
    <row r="1911" s="14" customFormat="1">
      <c r="A1911" s="14"/>
      <c r="B1911" s="247"/>
      <c r="C1911" s="248"/>
      <c r="D1911" s="232" t="s">
        <v>172</v>
      </c>
      <c r="E1911" s="249" t="s">
        <v>1</v>
      </c>
      <c r="F1911" s="250" t="s">
        <v>1875</v>
      </c>
      <c r="G1911" s="248"/>
      <c r="H1911" s="251">
        <v>19.300000000000001</v>
      </c>
      <c r="I1911" s="252"/>
      <c r="J1911" s="248"/>
      <c r="K1911" s="248"/>
      <c r="L1911" s="253"/>
      <c r="M1911" s="254"/>
      <c r="N1911" s="255"/>
      <c r="O1911" s="255"/>
      <c r="P1911" s="255"/>
      <c r="Q1911" s="255"/>
      <c r="R1911" s="255"/>
      <c r="S1911" s="255"/>
      <c r="T1911" s="256"/>
      <c r="U1911" s="14"/>
      <c r="V1911" s="14"/>
      <c r="W1911" s="14"/>
      <c r="X1911" s="14"/>
      <c r="Y1911" s="14"/>
      <c r="Z1911" s="14"/>
      <c r="AA1911" s="14"/>
      <c r="AB1911" s="14"/>
      <c r="AC1911" s="14"/>
      <c r="AD1911" s="14"/>
      <c r="AE1911" s="14"/>
      <c r="AT1911" s="257" t="s">
        <v>172</v>
      </c>
      <c r="AU1911" s="257" t="s">
        <v>83</v>
      </c>
      <c r="AV1911" s="14" t="s">
        <v>83</v>
      </c>
      <c r="AW1911" s="14" t="s">
        <v>30</v>
      </c>
      <c r="AX1911" s="14" t="s">
        <v>73</v>
      </c>
      <c r="AY1911" s="257" t="s">
        <v>160</v>
      </c>
    </row>
    <row r="1912" s="13" customFormat="1">
      <c r="A1912" s="13"/>
      <c r="B1912" s="237"/>
      <c r="C1912" s="238"/>
      <c r="D1912" s="232" t="s">
        <v>172</v>
      </c>
      <c r="E1912" s="239" t="s">
        <v>1</v>
      </c>
      <c r="F1912" s="240" t="s">
        <v>442</v>
      </c>
      <c r="G1912" s="238"/>
      <c r="H1912" s="239" t="s">
        <v>1</v>
      </c>
      <c r="I1912" s="241"/>
      <c r="J1912" s="238"/>
      <c r="K1912" s="238"/>
      <c r="L1912" s="242"/>
      <c r="M1912" s="243"/>
      <c r="N1912" s="244"/>
      <c r="O1912" s="244"/>
      <c r="P1912" s="244"/>
      <c r="Q1912" s="244"/>
      <c r="R1912" s="244"/>
      <c r="S1912" s="244"/>
      <c r="T1912" s="245"/>
      <c r="U1912" s="13"/>
      <c r="V1912" s="13"/>
      <c r="W1912" s="13"/>
      <c r="X1912" s="13"/>
      <c r="Y1912" s="13"/>
      <c r="Z1912" s="13"/>
      <c r="AA1912" s="13"/>
      <c r="AB1912" s="13"/>
      <c r="AC1912" s="13"/>
      <c r="AD1912" s="13"/>
      <c r="AE1912" s="13"/>
      <c r="AT1912" s="246" t="s">
        <v>172</v>
      </c>
      <c r="AU1912" s="246" t="s">
        <v>83</v>
      </c>
      <c r="AV1912" s="13" t="s">
        <v>81</v>
      </c>
      <c r="AW1912" s="13" t="s">
        <v>30</v>
      </c>
      <c r="AX1912" s="13" t="s">
        <v>73</v>
      </c>
      <c r="AY1912" s="246" t="s">
        <v>160</v>
      </c>
    </row>
    <row r="1913" s="14" customFormat="1">
      <c r="A1913" s="14"/>
      <c r="B1913" s="247"/>
      <c r="C1913" s="248"/>
      <c r="D1913" s="232" t="s">
        <v>172</v>
      </c>
      <c r="E1913" s="249" t="s">
        <v>1</v>
      </c>
      <c r="F1913" s="250" t="s">
        <v>1876</v>
      </c>
      <c r="G1913" s="248"/>
      <c r="H1913" s="251">
        <v>5.6399999999999997</v>
      </c>
      <c r="I1913" s="252"/>
      <c r="J1913" s="248"/>
      <c r="K1913" s="248"/>
      <c r="L1913" s="253"/>
      <c r="M1913" s="254"/>
      <c r="N1913" s="255"/>
      <c r="O1913" s="255"/>
      <c r="P1913" s="255"/>
      <c r="Q1913" s="255"/>
      <c r="R1913" s="255"/>
      <c r="S1913" s="255"/>
      <c r="T1913" s="256"/>
      <c r="U1913" s="14"/>
      <c r="V1913" s="14"/>
      <c r="W1913" s="14"/>
      <c r="X1913" s="14"/>
      <c r="Y1913" s="14"/>
      <c r="Z1913" s="14"/>
      <c r="AA1913" s="14"/>
      <c r="AB1913" s="14"/>
      <c r="AC1913" s="14"/>
      <c r="AD1913" s="14"/>
      <c r="AE1913" s="14"/>
      <c r="AT1913" s="257" t="s">
        <v>172</v>
      </c>
      <c r="AU1913" s="257" t="s">
        <v>83</v>
      </c>
      <c r="AV1913" s="14" t="s">
        <v>83</v>
      </c>
      <c r="AW1913" s="14" t="s">
        <v>30</v>
      </c>
      <c r="AX1913" s="14" t="s">
        <v>73</v>
      </c>
      <c r="AY1913" s="257" t="s">
        <v>160</v>
      </c>
    </row>
    <row r="1914" s="13" customFormat="1">
      <c r="A1914" s="13"/>
      <c r="B1914" s="237"/>
      <c r="C1914" s="238"/>
      <c r="D1914" s="232" t="s">
        <v>172</v>
      </c>
      <c r="E1914" s="239" t="s">
        <v>1</v>
      </c>
      <c r="F1914" s="240" t="s">
        <v>458</v>
      </c>
      <c r="G1914" s="238"/>
      <c r="H1914" s="239" t="s">
        <v>1</v>
      </c>
      <c r="I1914" s="241"/>
      <c r="J1914" s="238"/>
      <c r="K1914" s="238"/>
      <c r="L1914" s="242"/>
      <c r="M1914" s="243"/>
      <c r="N1914" s="244"/>
      <c r="O1914" s="244"/>
      <c r="P1914" s="244"/>
      <c r="Q1914" s="244"/>
      <c r="R1914" s="244"/>
      <c r="S1914" s="244"/>
      <c r="T1914" s="245"/>
      <c r="U1914" s="13"/>
      <c r="V1914" s="13"/>
      <c r="W1914" s="13"/>
      <c r="X1914" s="13"/>
      <c r="Y1914" s="13"/>
      <c r="Z1914" s="13"/>
      <c r="AA1914" s="13"/>
      <c r="AB1914" s="13"/>
      <c r="AC1914" s="13"/>
      <c r="AD1914" s="13"/>
      <c r="AE1914" s="13"/>
      <c r="AT1914" s="246" t="s">
        <v>172</v>
      </c>
      <c r="AU1914" s="246" t="s">
        <v>83</v>
      </c>
      <c r="AV1914" s="13" t="s">
        <v>81</v>
      </c>
      <c r="AW1914" s="13" t="s">
        <v>30</v>
      </c>
      <c r="AX1914" s="13" t="s">
        <v>73</v>
      </c>
      <c r="AY1914" s="246" t="s">
        <v>160</v>
      </c>
    </row>
    <row r="1915" s="14" customFormat="1">
      <c r="A1915" s="14"/>
      <c r="B1915" s="247"/>
      <c r="C1915" s="248"/>
      <c r="D1915" s="232" t="s">
        <v>172</v>
      </c>
      <c r="E1915" s="249" t="s">
        <v>1</v>
      </c>
      <c r="F1915" s="250" t="s">
        <v>1877</v>
      </c>
      <c r="G1915" s="248"/>
      <c r="H1915" s="251">
        <v>17.600000000000001</v>
      </c>
      <c r="I1915" s="252"/>
      <c r="J1915" s="248"/>
      <c r="K1915" s="248"/>
      <c r="L1915" s="253"/>
      <c r="M1915" s="254"/>
      <c r="N1915" s="255"/>
      <c r="O1915" s="255"/>
      <c r="P1915" s="255"/>
      <c r="Q1915" s="255"/>
      <c r="R1915" s="255"/>
      <c r="S1915" s="255"/>
      <c r="T1915" s="256"/>
      <c r="U1915" s="14"/>
      <c r="V1915" s="14"/>
      <c r="W1915" s="14"/>
      <c r="X1915" s="14"/>
      <c r="Y1915" s="14"/>
      <c r="Z1915" s="14"/>
      <c r="AA1915" s="14"/>
      <c r="AB1915" s="14"/>
      <c r="AC1915" s="14"/>
      <c r="AD1915" s="14"/>
      <c r="AE1915" s="14"/>
      <c r="AT1915" s="257" t="s">
        <v>172</v>
      </c>
      <c r="AU1915" s="257" t="s">
        <v>83</v>
      </c>
      <c r="AV1915" s="14" t="s">
        <v>83</v>
      </c>
      <c r="AW1915" s="14" t="s">
        <v>30</v>
      </c>
      <c r="AX1915" s="14" t="s">
        <v>73</v>
      </c>
      <c r="AY1915" s="257" t="s">
        <v>160</v>
      </c>
    </row>
    <row r="1916" s="13" customFormat="1">
      <c r="A1916" s="13"/>
      <c r="B1916" s="237"/>
      <c r="C1916" s="238"/>
      <c r="D1916" s="232" t="s">
        <v>172</v>
      </c>
      <c r="E1916" s="239" t="s">
        <v>1</v>
      </c>
      <c r="F1916" s="240" t="s">
        <v>460</v>
      </c>
      <c r="G1916" s="238"/>
      <c r="H1916" s="239" t="s">
        <v>1</v>
      </c>
      <c r="I1916" s="241"/>
      <c r="J1916" s="238"/>
      <c r="K1916" s="238"/>
      <c r="L1916" s="242"/>
      <c r="M1916" s="243"/>
      <c r="N1916" s="244"/>
      <c r="O1916" s="244"/>
      <c r="P1916" s="244"/>
      <c r="Q1916" s="244"/>
      <c r="R1916" s="244"/>
      <c r="S1916" s="244"/>
      <c r="T1916" s="245"/>
      <c r="U1916" s="13"/>
      <c r="V1916" s="13"/>
      <c r="W1916" s="13"/>
      <c r="X1916" s="13"/>
      <c r="Y1916" s="13"/>
      <c r="Z1916" s="13"/>
      <c r="AA1916" s="13"/>
      <c r="AB1916" s="13"/>
      <c r="AC1916" s="13"/>
      <c r="AD1916" s="13"/>
      <c r="AE1916" s="13"/>
      <c r="AT1916" s="246" t="s">
        <v>172</v>
      </c>
      <c r="AU1916" s="246" t="s">
        <v>83</v>
      </c>
      <c r="AV1916" s="13" t="s">
        <v>81</v>
      </c>
      <c r="AW1916" s="13" t="s">
        <v>30</v>
      </c>
      <c r="AX1916" s="13" t="s">
        <v>73</v>
      </c>
      <c r="AY1916" s="246" t="s">
        <v>160</v>
      </c>
    </row>
    <row r="1917" s="14" customFormat="1">
      <c r="A1917" s="14"/>
      <c r="B1917" s="247"/>
      <c r="C1917" s="248"/>
      <c r="D1917" s="232" t="s">
        <v>172</v>
      </c>
      <c r="E1917" s="249" t="s">
        <v>1</v>
      </c>
      <c r="F1917" s="250" t="s">
        <v>1877</v>
      </c>
      <c r="G1917" s="248"/>
      <c r="H1917" s="251">
        <v>17.600000000000001</v>
      </c>
      <c r="I1917" s="252"/>
      <c r="J1917" s="248"/>
      <c r="K1917" s="248"/>
      <c r="L1917" s="253"/>
      <c r="M1917" s="254"/>
      <c r="N1917" s="255"/>
      <c r="O1917" s="255"/>
      <c r="P1917" s="255"/>
      <c r="Q1917" s="255"/>
      <c r="R1917" s="255"/>
      <c r="S1917" s="255"/>
      <c r="T1917" s="256"/>
      <c r="U1917" s="14"/>
      <c r="V1917" s="14"/>
      <c r="W1917" s="14"/>
      <c r="X1917" s="14"/>
      <c r="Y1917" s="14"/>
      <c r="Z1917" s="14"/>
      <c r="AA1917" s="14"/>
      <c r="AB1917" s="14"/>
      <c r="AC1917" s="14"/>
      <c r="AD1917" s="14"/>
      <c r="AE1917" s="14"/>
      <c r="AT1917" s="257" t="s">
        <v>172</v>
      </c>
      <c r="AU1917" s="257" t="s">
        <v>83</v>
      </c>
      <c r="AV1917" s="14" t="s">
        <v>83</v>
      </c>
      <c r="AW1917" s="14" t="s">
        <v>30</v>
      </c>
      <c r="AX1917" s="14" t="s">
        <v>73</v>
      </c>
      <c r="AY1917" s="257" t="s">
        <v>160</v>
      </c>
    </row>
    <row r="1918" s="13" customFormat="1">
      <c r="A1918" s="13"/>
      <c r="B1918" s="237"/>
      <c r="C1918" s="238"/>
      <c r="D1918" s="232" t="s">
        <v>172</v>
      </c>
      <c r="E1918" s="239" t="s">
        <v>1</v>
      </c>
      <c r="F1918" s="240" t="s">
        <v>999</v>
      </c>
      <c r="G1918" s="238"/>
      <c r="H1918" s="239" t="s">
        <v>1</v>
      </c>
      <c r="I1918" s="241"/>
      <c r="J1918" s="238"/>
      <c r="K1918" s="238"/>
      <c r="L1918" s="242"/>
      <c r="M1918" s="243"/>
      <c r="N1918" s="244"/>
      <c r="O1918" s="244"/>
      <c r="P1918" s="244"/>
      <c r="Q1918" s="244"/>
      <c r="R1918" s="244"/>
      <c r="S1918" s="244"/>
      <c r="T1918" s="245"/>
      <c r="U1918" s="13"/>
      <c r="V1918" s="13"/>
      <c r="W1918" s="13"/>
      <c r="X1918" s="13"/>
      <c r="Y1918" s="13"/>
      <c r="Z1918" s="13"/>
      <c r="AA1918" s="13"/>
      <c r="AB1918" s="13"/>
      <c r="AC1918" s="13"/>
      <c r="AD1918" s="13"/>
      <c r="AE1918" s="13"/>
      <c r="AT1918" s="246" t="s">
        <v>172</v>
      </c>
      <c r="AU1918" s="246" t="s">
        <v>83</v>
      </c>
      <c r="AV1918" s="13" t="s">
        <v>81</v>
      </c>
      <c r="AW1918" s="13" t="s">
        <v>30</v>
      </c>
      <c r="AX1918" s="13" t="s">
        <v>73</v>
      </c>
      <c r="AY1918" s="246" t="s">
        <v>160</v>
      </c>
    </row>
    <row r="1919" s="14" customFormat="1">
      <c r="A1919" s="14"/>
      <c r="B1919" s="247"/>
      <c r="C1919" s="248"/>
      <c r="D1919" s="232" t="s">
        <v>172</v>
      </c>
      <c r="E1919" s="249" t="s">
        <v>1</v>
      </c>
      <c r="F1919" s="250" t="s">
        <v>1878</v>
      </c>
      <c r="G1919" s="248"/>
      <c r="H1919" s="251">
        <v>12.6</v>
      </c>
      <c r="I1919" s="252"/>
      <c r="J1919" s="248"/>
      <c r="K1919" s="248"/>
      <c r="L1919" s="253"/>
      <c r="M1919" s="254"/>
      <c r="N1919" s="255"/>
      <c r="O1919" s="255"/>
      <c r="P1919" s="255"/>
      <c r="Q1919" s="255"/>
      <c r="R1919" s="255"/>
      <c r="S1919" s="255"/>
      <c r="T1919" s="256"/>
      <c r="U1919" s="14"/>
      <c r="V1919" s="14"/>
      <c r="W1919" s="14"/>
      <c r="X1919" s="14"/>
      <c r="Y1919" s="14"/>
      <c r="Z1919" s="14"/>
      <c r="AA1919" s="14"/>
      <c r="AB1919" s="14"/>
      <c r="AC1919" s="14"/>
      <c r="AD1919" s="14"/>
      <c r="AE1919" s="14"/>
      <c r="AT1919" s="257" t="s">
        <v>172</v>
      </c>
      <c r="AU1919" s="257" t="s">
        <v>83</v>
      </c>
      <c r="AV1919" s="14" t="s">
        <v>83</v>
      </c>
      <c r="AW1919" s="14" t="s">
        <v>30</v>
      </c>
      <c r="AX1919" s="14" t="s">
        <v>73</v>
      </c>
      <c r="AY1919" s="257" t="s">
        <v>160</v>
      </c>
    </row>
    <row r="1920" s="13" customFormat="1">
      <c r="A1920" s="13"/>
      <c r="B1920" s="237"/>
      <c r="C1920" s="238"/>
      <c r="D1920" s="232" t="s">
        <v>172</v>
      </c>
      <c r="E1920" s="239" t="s">
        <v>1</v>
      </c>
      <c r="F1920" s="240" t="s">
        <v>1001</v>
      </c>
      <c r="G1920" s="238"/>
      <c r="H1920" s="239" t="s">
        <v>1</v>
      </c>
      <c r="I1920" s="241"/>
      <c r="J1920" s="238"/>
      <c r="K1920" s="238"/>
      <c r="L1920" s="242"/>
      <c r="M1920" s="243"/>
      <c r="N1920" s="244"/>
      <c r="O1920" s="244"/>
      <c r="P1920" s="244"/>
      <c r="Q1920" s="244"/>
      <c r="R1920" s="244"/>
      <c r="S1920" s="244"/>
      <c r="T1920" s="245"/>
      <c r="U1920" s="13"/>
      <c r="V1920" s="13"/>
      <c r="W1920" s="13"/>
      <c r="X1920" s="13"/>
      <c r="Y1920" s="13"/>
      <c r="Z1920" s="13"/>
      <c r="AA1920" s="13"/>
      <c r="AB1920" s="13"/>
      <c r="AC1920" s="13"/>
      <c r="AD1920" s="13"/>
      <c r="AE1920" s="13"/>
      <c r="AT1920" s="246" t="s">
        <v>172</v>
      </c>
      <c r="AU1920" s="246" t="s">
        <v>83</v>
      </c>
      <c r="AV1920" s="13" t="s">
        <v>81</v>
      </c>
      <c r="AW1920" s="13" t="s">
        <v>30</v>
      </c>
      <c r="AX1920" s="13" t="s">
        <v>73</v>
      </c>
      <c r="AY1920" s="246" t="s">
        <v>160</v>
      </c>
    </row>
    <row r="1921" s="14" customFormat="1">
      <c r="A1921" s="14"/>
      <c r="B1921" s="247"/>
      <c r="C1921" s="248"/>
      <c r="D1921" s="232" t="s">
        <v>172</v>
      </c>
      <c r="E1921" s="249" t="s">
        <v>1</v>
      </c>
      <c r="F1921" s="250" t="s">
        <v>1879</v>
      </c>
      <c r="G1921" s="248"/>
      <c r="H1921" s="251">
        <v>12.199999999999999</v>
      </c>
      <c r="I1921" s="252"/>
      <c r="J1921" s="248"/>
      <c r="K1921" s="248"/>
      <c r="L1921" s="253"/>
      <c r="M1921" s="254"/>
      <c r="N1921" s="255"/>
      <c r="O1921" s="255"/>
      <c r="P1921" s="255"/>
      <c r="Q1921" s="255"/>
      <c r="R1921" s="255"/>
      <c r="S1921" s="255"/>
      <c r="T1921" s="256"/>
      <c r="U1921" s="14"/>
      <c r="V1921" s="14"/>
      <c r="W1921" s="14"/>
      <c r="X1921" s="14"/>
      <c r="Y1921" s="14"/>
      <c r="Z1921" s="14"/>
      <c r="AA1921" s="14"/>
      <c r="AB1921" s="14"/>
      <c r="AC1921" s="14"/>
      <c r="AD1921" s="14"/>
      <c r="AE1921" s="14"/>
      <c r="AT1921" s="257" t="s">
        <v>172</v>
      </c>
      <c r="AU1921" s="257" t="s">
        <v>83</v>
      </c>
      <c r="AV1921" s="14" t="s">
        <v>83</v>
      </c>
      <c r="AW1921" s="14" t="s">
        <v>30</v>
      </c>
      <c r="AX1921" s="14" t="s">
        <v>73</v>
      </c>
      <c r="AY1921" s="257" t="s">
        <v>160</v>
      </c>
    </row>
    <row r="1922" s="13" customFormat="1">
      <c r="A1922" s="13"/>
      <c r="B1922" s="237"/>
      <c r="C1922" s="238"/>
      <c r="D1922" s="232" t="s">
        <v>172</v>
      </c>
      <c r="E1922" s="239" t="s">
        <v>1</v>
      </c>
      <c r="F1922" s="240" t="s">
        <v>1003</v>
      </c>
      <c r="G1922" s="238"/>
      <c r="H1922" s="239" t="s">
        <v>1</v>
      </c>
      <c r="I1922" s="241"/>
      <c r="J1922" s="238"/>
      <c r="K1922" s="238"/>
      <c r="L1922" s="242"/>
      <c r="M1922" s="243"/>
      <c r="N1922" s="244"/>
      <c r="O1922" s="244"/>
      <c r="P1922" s="244"/>
      <c r="Q1922" s="244"/>
      <c r="R1922" s="244"/>
      <c r="S1922" s="244"/>
      <c r="T1922" s="245"/>
      <c r="U1922" s="13"/>
      <c r="V1922" s="13"/>
      <c r="W1922" s="13"/>
      <c r="X1922" s="13"/>
      <c r="Y1922" s="13"/>
      <c r="Z1922" s="13"/>
      <c r="AA1922" s="13"/>
      <c r="AB1922" s="13"/>
      <c r="AC1922" s="13"/>
      <c r="AD1922" s="13"/>
      <c r="AE1922" s="13"/>
      <c r="AT1922" s="246" t="s">
        <v>172</v>
      </c>
      <c r="AU1922" s="246" t="s">
        <v>83</v>
      </c>
      <c r="AV1922" s="13" t="s">
        <v>81</v>
      </c>
      <c r="AW1922" s="13" t="s">
        <v>30</v>
      </c>
      <c r="AX1922" s="13" t="s">
        <v>73</v>
      </c>
      <c r="AY1922" s="246" t="s">
        <v>160</v>
      </c>
    </row>
    <row r="1923" s="14" customFormat="1">
      <c r="A1923" s="14"/>
      <c r="B1923" s="247"/>
      <c r="C1923" s="248"/>
      <c r="D1923" s="232" t="s">
        <v>172</v>
      </c>
      <c r="E1923" s="249" t="s">
        <v>1</v>
      </c>
      <c r="F1923" s="250" t="s">
        <v>1880</v>
      </c>
      <c r="G1923" s="248"/>
      <c r="H1923" s="251">
        <v>16.5</v>
      </c>
      <c r="I1923" s="252"/>
      <c r="J1923" s="248"/>
      <c r="K1923" s="248"/>
      <c r="L1923" s="253"/>
      <c r="M1923" s="254"/>
      <c r="N1923" s="255"/>
      <c r="O1923" s="255"/>
      <c r="P1923" s="255"/>
      <c r="Q1923" s="255"/>
      <c r="R1923" s="255"/>
      <c r="S1923" s="255"/>
      <c r="T1923" s="256"/>
      <c r="U1923" s="14"/>
      <c r="V1923" s="14"/>
      <c r="W1923" s="14"/>
      <c r="X1923" s="14"/>
      <c r="Y1923" s="14"/>
      <c r="Z1923" s="14"/>
      <c r="AA1923" s="14"/>
      <c r="AB1923" s="14"/>
      <c r="AC1923" s="14"/>
      <c r="AD1923" s="14"/>
      <c r="AE1923" s="14"/>
      <c r="AT1923" s="257" t="s">
        <v>172</v>
      </c>
      <c r="AU1923" s="257" t="s">
        <v>83</v>
      </c>
      <c r="AV1923" s="14" t="s">
        <v>83</v>
      </c>
      <c r="AW1923" s="14" t="s">
        <v>30</v>
      </c>
      <c r="AX1923" s="14" t="s">
        <v>73</v>
      </c>
      <c r="AY1923" s="257" t="s">
        <v>160</v>
      </c>
    </row>
    <row r="1924" s="13" customFormat="1">
      <c r="A1924" s="13"/>
      <c r="B1924" s="237"/>
      <c r="C1924" s="238"/>
      <c r="D1924" s="232" t="s">
        <v>172</v>
      </c>
      <c r="E1924" s="239" t="s">
        <v>1</v>
      </c>
      <c r="F1924" s="240" t="s">
        <v>482</v>
      </c>
      <c r="G1924" s="238"/>
      <c r="H1924" s="239" t="s">
        <v>1</v>
      </c>
      <c r="I1924" s="241"/>
      <c r="J1924" s="238"/>
      <c r="K1924" s="238"/>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172</v>
      </c>
      <c r="AU1924" s="246" t="s">
        <v>83</v>
      </c>
      <c r="AV1924" s="13" t="s">
        <v>81</v>
      </c>
      <c r="AW1924" s="13" t="s">
        <v>30</v>
      </c>
      <c r="AX1924" s="13" t="s">
        <v>73</v>
      </c>
      <c r="AY1924" s="246" t="s">
        <v>160</v>
      </c>
    </row>
    <row r="1925" s="14" customFormat="1">
      <c r="A1925" s="14"/>
      <c r="B1925" s="247"/>
      <c r="C1925" s="248"/>
      <c r="D1925" s="232" t="s">
        <v>172</v>
      </c>
      <c r="E1925" s="249" t="s">
        <v>1</v>
      </c>
      <c r="F1925" s="250" t="s">
        <v>1881</v>
      </c>
      <c r="G1925" s="248"/>
      <c r="H1925" s="251">
        <v>5.7599999999999998</v>
      </c>
      <c r="I1925" s="252"/>
      <c r="J1925" s="248"/>
      <c r="K1925" s="248"/>
      <c r="L1925" s="253"/>
      <c r="M1925" s="254"/>
      <c r="N1925" s="255"/>
      <c r="O1925" s="255"/>
      <c r="P1925" s="255"/>
      <c r="Q1925" s="255"/>
      <c r="R1925" s="255"/>
      <c r="S1925" s="255"/>
      <c r="T1925" s="256"/>
      <c r="U1925" s="14"/>
      <c r="V1925" s="14"/>
      <c r="W1925" s="14"/>
      <c r="X1925" s="14"/>
      <c r="Y1925" s="14"/>
      <c r="Z1925" s="14"/>
      <c r="AA1925" s="14"/>
      <c r="AB1925" s="14"/>
      <c r="AC1925" s="14"/>
      <c r="AD1925" s="14"/>
      <c r="AE1925" s="14"/>
      <c r="AT1925" s="257" t="s">
        <v>172</v>
      </c>
      <c r="AU1925" s="257" t="s">
        <v>83</v>
      </c>
      <c r="AV1925" s="14" t="s">
        <v>83</v>
      </c>
      <c r="AW1925" s="14" t="s">
        <v>30</v>
      </c>
      <c r="AX1925" s="14" t="s">
        <v>73</v>
      </c>
      <c r="AY1925" s="257" t="s">
        <v>160</v>
      </c>
    </row>
    <row r="1926" s="13" customFormat="1">
      <c r="A1926" s="13"/>
      <c r="B1926" s="237"/>
      <c r="C1926" s="238"/>
      <c r="D1926" s="232" t="s">
        <v>172</v>
      </c>
      <c r="E1926" s="239" t="s">
        <v>1</v>
      </c>
      <c r="F1926" s="240" t="s">
        <v>486</v>
      </c>
      <c r="G1926" s="238"/>
      <c r="H1926" s="239" t="s">
        <v>1</v>
      </c>
      <c r="I1926" s="241"/>
      <c r="J1926" s="238"/>
      <c r="K1926" s="238"/>
      <c r="L1926" s="242"/>
      <c r="M1926" s="243"/>
      <c r="N1926" s="244"/>
      <c r="O1926" s="244"/>
      <c r="P1926" s="244"/>
      <c r="Q1926" s="244"/>
      <c r="R1926" s="244"/>
      <c r="S1926" s="244"/>
      <c r="T1926" s="245"/>
      <c r="U1926" s="13"/>
      <c r="V1926" s="13"/>
      <c r="W1926" s="13"/>
      <c r="X1926" s="13"/>
      <c r="Y1926" s="13"/>
      <c r="Z1926" s="13"/>
      <c r="AA1926" s="13"/>
      <c r="AB1926" s="13"/>
      <c r="AC1926" s="13"/>
      <c r="AD1926" s="13"/>
      <c r="AE1926" s="13"/>
      <c r="AT1926" s="246" t="s">
        <v>172</v>
      </c>
      <c r="AU1926" s="246" t="s">
        <v>83</v>
      </c>
      <c r="AV1926" s="13" t="s">
        <v>81</v>
      </c>
      <c r="AW1926" s="13" t="s">
        <v>30</v>
      </c>
      <c r="AX1926" s="13" t="s">
        <v>73</v>
      </c>
      <c r="AY1926" s="246" t="s">
        <v>160</v>
      </c>
    </row>
    <row r="1927" s="14" customFormat="1">
      <c r="A1927" s="14"/>
      <c r="B1927" s="247"/>
      <c r="C1927" s="248"/>
      <c r="D1927" s="232" t="s">
        <v>172</v>
      </c>
      <c r="E1927" s="249" t="s">
        <v>1</v>
      </c>
      <c r="F1927" s="250" t="s">
        <v>1882</v>
      </c>
      <c r="G1927" s="248"/>
      <c r="H1927" s="251">
        <v>5.5949999999999998</v>
      </c>
      <c r="I1927" s="252"/>
      <c r="J1927" s="248"/>
      <c r="K1927" s="248"/>
      <c r="L1927" s="253"/>
      <c r="M1927" s="254"/>
      <c r="N1927" s="255"/>
      <c r="O1927" s="255"/>
      <c r="P1927" s="255"/>
      <c r="Q1927" s="255"/>
      <c r="R1927" s="255"/>
      <c r="S1927" s="255"/>
      <c r="T1927" s="256"/>
      <c r="U1927" s="14"/>
      <c r="V1927" s="14"/>
      <c r="W1927" s="14"/>
      <c r="X1927" s="14"/>
      <c r="Y1927" s="14"/>
      <c r="Z1927" s="14"/>
      <c r="AA1927" s="14"/>
      <c r="AB1927" s="14"/>
      <c r="AC1927" s="14"/>
      <c r="AD1927" s="14"/>
      <c r="AE1927" s="14"/>
      <c r="AT1927" s="257" t="s">
        <v>172</v>
      </c>
      <c r="AU1927" s="257" t="s">
        <v>83</v>
      </c>
      <c r="AV1927" s="14" t="s">
        <v>83</v>
      </c>
      <c r="AW1927" s="14" t="s">
        <v>30</v>
      </c>
      <c r="AX1927" s="14" t="s">
        <v>73</v>
      </c>
      <c r="AY1927" s="257" t="s">
        <v>160</v>
      </c>
    </row>
    <row r="1928" s="13" customFormat="1">
      <c r="A1928" s="13"/>
      <c r="B1928" s="237"/>
      <c r="C1928" s="238"/>
      <c r="D1928" s="232" t="s">
        <v>172</v>
      </c>
      <c r="E1928" s="239" t="s">
        <v>1</v>
      </c>
      <c r="F1928" s="240" t="s">
        <v>490</v>
      </c>
      <c r="G1928" s="238"/>
      <c r="H1928" s="239" t="s">
        <v>1</v>
      </c>
      <c r="I1928" s="241"/>
      <c r="J1928" s="238"/>
      <c r="K1928" s="238"/>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172</v>
      </c>
      <c r="AU1928" s="246" t="s">
        <v>83</v>
      </c>
      <c r="AV1928" s="13" t="s">
        <v>81</v>
      </c>
      <c r="AW1928" s="13" t="s">
        <v>30</v>
      </c>
      <c r="AX1928" s="13" t="s">
        <v>73</v>
      </c>
      <c r="AY1928" s="246" t="s">
        <v>160</v>
      </c>
    </row>
    <row r="1929" s="14" customFormat="1">
      <c r="A1929" s="14"/>
      <c r="B1929" s="247"/>
      <c r="C1929" s="248"/>
      <c r="D1929" s="232" t="s">
        <v>172</v>
      </c>
      <c r="E1929" s="249" t="s">
        <v>1</v>
      </c>
      <c r="F1929" s="250" t="s">
        <v>1883</v>
      </c>
      <c r="G1929" s="248"/>
      <c r="H1929" s="251">
        <v>13.1</v>
      </c>
      <c r="I1929" s="252"/>
      <c r="J1929" s="248"/>
      <c r="K1929" s="248"/>
      <c r="L1929" s="253"/>
      <c r="M1929" s="254"/>
      <c r="N1929" s="255"/>
      <c r="O1929" s="255"/>
      <c r="P1929" s="255"/>
      <c r="Q1929" s="255"/>
      <c r="R1929" s="255"/>
      <c r="S1929" s="255"/>
      <c r="T1929" s="256"/>
      <c r="U1929" s="14"/>
      <c r="V1929" s="14"/>
      <c r="W1929" s="14"/>
      <c r="X1929" s="14"/>
      <c r="Y1929" s="14"/>
      <c r="Z1929" s="14"/>
      <c r="AA1929" s="14"/>
      <c r="AB1929" s="14"/>
      <c r="AC1929" s="14"/>
      <c r="AD1929" s="14"/>
      <c r="AE1929" s="14"/>
      <c r="AT1929" s="257" t="s">
        <v>172</v>
      </c>
      <c r="AU1929" s="257" t="s">
        <v>83</v>
      </c>
      <c r="AV1929" s="14" t="s">
        <v>83</v>
      </c>
      <c r="AW1929" s="14" t="s">
        <v>30</v>
      </c>
      <c r="AX1929" s="14" t="s">
        <v>73</v>
      </c>
      <c r="AY1929" s="257" t="s">
        <v>160</v>
      </c>
    </row>
    <row r="1930" s="16" customFormat="1">
      <c r="A1930" s="16"/>
      <c r="B1930" s="269"/>
      <c r="C1930" s="270"/>
      <c r="D1930" s="232" t="s">
        <v>172</v>
      </c>
      <c r="E1930" s="271" t="s">
        <v>1</v>
      </c>
      <c r="F1930" s="272" t="s">
        <v>182</v>
      </c>
      <c r="G1930" s="270"/>
      <c r="H1930" s="273">
        <v>207.27699999999999</v>
      </c>
      <c r="I1930" s="274"/>
      <c r="J1930" s="270"/>
      <c r="K1930" s="270"/>
      <c r="L1930" s="275"/>
      <c r="M1930" s="276"/>
      <c r="N1930" s="277"/>
      <c r="O1930" s="277"/>
      <c r="P1930" s="277"/>
      <c r="Q1930" s="277"/>
      <c r="R1930" s="277"/>
      <c r="S1930" s="277"/>
      <c r="T1930" s="278"/>
      <c r="U1930" s="16"/>
      <c r="V1930" s="16"/>
      <c r="W1930" s="16"/>
      <c r="X1930" s="16"/>
      <c r="Y1930" s="16"/>
      <c r="Z1930" s="16"/>
      <c r="AA1930" s="16"/>
      <c r="AB1930" s="16"/>
      <c r="AC1930" s="16"/>
      <c r="AD1930" s="16"/>
      <c r="AE1930" s="16"/>
      <c r="AT1930" s="279" t="s">
        <v>172</v>
      </c>
      <c r="AU1930" s="279" t="s">
        <v>83</v>
      </c>
      <c r="AV1930" s="16" t="s">
        <v>168</v>
      </c>
      <c r="AW1930" s="16" t="s">
        <v>30</v>
      </c>
      <c r="AX1930" s="16" t="s">
        <v>81</v>
      </c>
      <c r="AY1930" s="279" t="s">
        <v>160</v>
      </c>
    </row>
    <row r="1931" s="2" customFormat="1" ht="16.5" customHeight="1">
      <c r="A1931" s="39"/>
      <c r="B1931" s="40"/>
      <c r="C1931" s="281" t="s">
        <v>1884</v>
      </c>
      <c r="D1931" s="281" t="s">
        <v>832</v>
      </c>
      <c r="E1931" s="282" t="s">
        <v>1885</v>
      </c>
      <c r="F1931" s="283" t="s">
        <v>1886</v>
      </c>
      <c r="G1931" s="284" t="s">
        <v>166</v>
      </c>
      <c r="H1931" s="285">
        <v>228.005</v>
      </c>
      <c r="I1931" s="286"/>
      <c r="J1931" s="287">
        <f>ROUND(I1931*H1931,2)</f>
        <v>0</v>
      </c>
      <c r="K1931" s="283" t="s">
        <v>835</v>
      </c>
      <c r="L1931" s="288"/>
      <c r="M1931" s="289" t="s">
        <v>1</v>
      </c>
      <c r="N1931" s="290" t="s">
        <v>38</v>
      </c>
      <c r="O1931" s="92"/>
      <c r="P1931" s="228">
        <f>O1931*H1931</f>
        <v>0</v>
      </c>
      <c r="Q1931" s="228">
        <v>0.0118</v>
      </c>
      <c r="R1931" s="228">
        <f>Q1931*H1931</f>
        <v>2.6904589999999997</v>
      </c>
      <c r="S1931" s="228">
        <v>0</v>
      </c>
      <c r="T1931" s="229">
        <f>S1931*H1931</f>
        <v>0</v>
      </c>
      <c r="U1931" s="39"/>
      <c r="V1931" s="39"/>
      <c r="W1931" s="39"/>
      <c r="X1931" s="39"/>
      <c r="Y1931" s="39"/>
      <c r="Z1931" s="39"/>
      <c r="AA1931" s="39"/>
      <c r="AB1931" s="39"/>
      <c r="AC1931" s="39"/>
      <c r="AD1931" s="39"/>
      <c r="AE1931" s="39"/>
      <c r="AR1931" s="230" t="s">
        <v>399</v>
      </c>
      <c r="AT1931" s="230" t="s">
        <v>832</v>
      </c>
      <c r="AU1931" s="230" t="s">
        <v>83</v>
      </c>
      <c r="AY1931" s="18" t="s">
        <v>160</v>
      </c>
      <c r="BE1931" s="231">
        <f>IF(N1931="základní",J1931,0)</f>
        <v>0</v>
      </c>
      <c r="BF1931" s="231">
        <f>IF(N1931="snížená",J1931,0)</f>
        <v>0</v>
      </c>
      <c r="BG1931" s="231">
        <f>IF(N1931="zákl. přenesená",J1931,0)</f>
        <v>0</v>
      </c>
      <c r="BH1931" s="231">
        <f>IF(N1931="sníž. přenesená",J1931,0)</f>
        <v>0</v>
      </c>
      <c r="BI1931" s="231">
        <f>IF(N1931="nulová",J1931,0)</f>
        <v>0</v>
      </c>
      <c r="BJ1931" s="18" t="s">
        <v>81</v>
      </c>
      <c r="BK1931" s="231">
        <f>ROUND(I1931*H1931,2)</f>
        <v>0</v>
      </c>
      <c r="BL1931" s="18" t="s">
        <v>251</v>
      </c>
      <c r="BM1931" s="230" t="s">
        <v>1887</v>
      </c>
    </row>
    <row r="1932" s="2" customFormat="1">
      <c r="A1932" s="39"/>
      <c r="B1932" s="40"/>
      <c r="C1932" s="41"/>
      <c r="D1932" s="232" t="s">
        <v>170</v>
      </c>
      <c r="E1932" s="41"/>
      <c r="F1932" s="233" t="s">
        <v>1886</v>
      </c>
      <c r="G1932" s="41"/>
      <c r="H1932" s="41"/>
      <c r="I1932" s="234"/>
      <c r="J1932" s="41"/>
      <c r="K1932" s="41"/>
      <c r="L1932" s="45"/>
      <c r="M1932" s="235"/>
      <c r="N1932" s="236"/>
      <c r="O1932" s="92"/>
      <c r="P1932" s="92"/>
      <c r="Q1932" s="92"/>
      <c r="R1932" s="92"/>
      <c r="S1932" s="92"/>
      <c r="T1932" s="93"/>
      <c r="U1932" s="39"/>
      <c r="V1932" s="39"/>
      <c r="W1932" s="39"/>
      <c r="X1932" s="39"/>
      <c r="Y1932" s="39"/>
      <c r="Z1932" s="39"/>
      <c r="AA1932" s="39"/>
      <c r="AB1932" s="39"/>
      <c r="AC1932" s="39"/>
      <c r="AD1932" s="39"/>
      <c r="AE1932" s="39"/>
      <c r="AT1932" s="18" t="s">
        <v>170</v>
      </c>
      <c r="AU1932" s="18" t="s">
        <v>83</v>
      </c>
    </row>
    <row r="1933" s="14" customFormat="1">
      <c r="A1933" s="14"/>
      <c r="B1933" s="247"/>
      <c r="C1933" s="248"/>
      <c r="D1933" s="232" t="s">
        <v>172</v>
      </c>
      <c r="E1933" s="248"/>
      <c r="F1933" s="250" t="s">
        <v>1888</v>
      </c>
      <c r="G1933" s="248"/>
      <c r="H1933" s="251">
        <v>228.005</v>
      </c>
      <c r="I1933" s="252"/>
      <c r="J1933" s="248"/>
      <c r="K1933" s="248"/>
      <c r="L1933" s="253"/>
      <c r="M1933" s="254"/>
      <c r="N1933" s="255"/>
      <c r="O1933" s="255"/>
      <c r="P1933" s="255"/>
      <c r="Q1933" s="255"/>
      <c r="R1933" s="255"/>
      <c r="S1933" s="255"/>
      <c r="T1933" s="256"/>
      <c r="U1933" s="14"/>
      <c r="V1933" s="14"/>
      <c r="W1933" s="14"/>
      <c r="X1933" s="14"/>
      <c r="Y1933" s="14"/>
      <c r="Z1933" s="14"/>
      <c r="AA1933" s="14"/>
      <c r="AB1933" s="14"/>
      <c r="AC1933" s="14"/>
      <c r="AD1933" s="14"/>
      <c r="AE1933" s="14"/>
      <c r="AT1933" s="257" t="s">
        <v>172</v>
      </c>
      <c r="AU1933" s="257" t="s">
        <v>83</v>
      </c>
      <c r="AV1933" s="14" t="s">
        <v>83</v>
      </c>
      <c r="AW1933" s="14" t="s">
        <v>4</v>
      </c>
      <c r="AX1933" s="14" t="s">
        <v>81</v>
      </c>
      <c r="AY1933" s="257" t="s">
        <v>160</v>
      </c>
    </row>
    <row r="1934" s="2" customFormat="1" ht="24.15" customHeight="1">
      <c r="A1934" s="39"/>
      <c r="B1934" s="40"/>
      <c r="C1934" s="219" t="s">
        <v>1889</v>
      </c>
      <c r="D1934" s="219" t="s">
        <v>163</v>
      </c>
      <c r="E1934" s="220" t="s">
        <v>1890</v>
      </c>
      <c r="F1934" s="221" t="s">
        <v>1891</v>
      </c>
      <c r="G1934" s="222" t="s">
        <v>227</v>
      </c>
      <c r="H1934" s="223">
        <v>4.125</v>
      </c>
      <c r="I1934" s="224"/>
      <c r="J1934" s="225">
        <f>ROUND(I1934*H1934,2)</f>
        <v>0</v>
      </c>
      <c r="K1934" s="221" t="s">
        <v>167</v>
      </c>
      <c r="L1934" s="45"/>
      <c r="M1934" s="226" t="s">
        <v>1</v>
      </c>
      <c r="N1934" s="227" t="s">
        <v>38</v>
      </c>
      <c r="O1934" s="92"/>
      <c r="P1934" s="228">
        <f>O1934*H1934</f>
        <v>0</v>
      </c>
      <c r="Q1934" s="228">
        <v>0</v>
      </c>
      <c r="R1934" s="228">
        <f>Q1934*H1934</f>
        <v>0</v>
      </c>
      <c r="S1934" s="228">
        <v>0</v>
      </c>
      <c r="T1934" s="229">
        <f>S1934*H1934</f>
        <v>0</v>
      </c>
      <c r="U1934" s="39"/>
      <c r="V1934" s="39"/>
      <c r="W1934" s="39"/>
      <c r="X1934" s="39"/>
      <c r="Y1934" s="39"/>
      <c r="Z1934" s="39"/>
      <c r="AA1934" s="39"/>
      <c r="AB1934" s="39"/>
      <c r="AC1934" s="39"/>
      <c r="AD1934" s="39"/>
      <c r="AE1934" s="39"/>
      <c r="AR1934" s="230" t="s">
        <v>251</v>
      </c>
      <c r="AT1934" s="230" t="s">
        <v>163</v>
      </c>
      <c r="AU1934" s="230" t="s">
        <v>83</v>
      </c>
      <c r="AY1934" s="18" t="s">
        <v>160</v>
      </c>
      <c r="BE1934" s="231">
        <f>IF(N1934="základní",J1934,0)</f>
        <v>0</v>
      </c>
      <c r="BF1934" s="231">
        <f>IF(N1934="snížená",J1934,0)</f>
        <v>0</v>
      </c>
      <c r="BG1934" s="231">
        <f>IF(N1934="zákl. přenesená",J1934,0)</f>
        <v>0</v>
      </c>
      <c r="BH1934" s="231">
        <f>IF(N1934="sníž. přenesená",J1934,0)</f>
        <v>0</v>
      </c>
      <c r="BI1934" s="231">
        <f>IF(N1934="nulová",J1934,0)</f>
        <v>0</v>
      </c>
      <c r="BJ1934" s="18" t="s">
        <v>81</v>
      </c>
      <c r="BK1934" s="231">
        <f>ROUND(I1934*H1934,2)</f>
        <v>0</v>
      </c>
      <c r="BL1934" s="18" t="s">
        <v>251</v>
      </c>
      <c r="BM1934" s="230" t="s">
        <v>1892</v>
      </c>
    </row>
    <row r="1935" s="2" customFormat="1">
      <c r="A1935" s="39"/>
      <c r="B1935" s="40"/>
      <c r="C1935" s="41"/>
      <c r="D1935" s="232" t="s">
        <v>170</v>
      </c>
      <c r="E1935" s="41"/>
      <c r="F1935" s="233" t="s">
        <v>1893</v>
      </c>
      <c r="G1935" s="41"/>
      <c r="H1935" s="41"/>
      <c r="I1935" s="234"/>
      <c r="J1935" s="41"/>
      <c r="K1935" s="41"/>
      <c r="L1935" s="45"/>
      <c r="M1935" s="235"/>
      <c r="N1935" s="236"/>
      <c r="O1935" s="92"/>
      <c r="P1935" s="92"/>
      <c r="Q1935" s="92"/>
      <c r="R1935" s="92"/>
      <c r="S1935" s="92"/>
      <c r="T1935" s="93"/>
      <c r="U1935" s="39"/>
      <c r="V1935" s="39"/>
      <c r="W1935" s="39"/>
      <c r="X1935" s="39"/>
      <c r="Y1935" s="39"/>
      <c r="Z1935" s="39"/>
      <c r="AA1935" s="39"/>
      <c r="AB1935" s="39"/>
      <c r="AC1935" s="39"/>
      <c r="AD1935" s="39"/>
      <c r="AE1935" s="39"/>
      <c r="AT1935" s="18" t="s">
        <v>170</v>
      </c>
      <c r="AU1935" s="18" t="s">
        <v>83</v>
      </c>
    </row>
    <row r="1936" s="12" customFormat="1" ht="22.8" customHeight="1">
      <c r="A1936" s="12"/>
      <c r="B1936" s="203"/>
      <c r="C1936" s="204"/>
      <c r="D1936" s="205" t="s">
        <v>72</v>
      </c>
      <c r="E1936" s="217" t="s">
        <v>1894</v>
      </c>
      <c r="F1936" s="217" t="s">
        <v>1895</v>
      </c>
      <c r="G1936" s="204"/>
      <c r="H1936" s="204"/>
      <c r="I1936" s="207"/>
      <c r="J1936" s="218">
        <f>BK1936</f>
        <v>0</v>
      </c>
      <c r="K1936" s="204"/>
      <c r="L1936" s="209"/>
      <c r="M1936" s="210"/>
      <c r="N1936" s="211"/>
      <c r="O1936" s="211"/>
      <c r="P1936" s="212">
        <f>SUM(P1937:P1954)</f>
        <v>0</v>
      </c>
      <c r="Q1936" s="211"/>
      <c r="R1936" s="212">
        <f>SUM(R1937:R1954)</f>
        <v>0.043212</v>
      </c>
      <c r="S1936" s="211"/>
      <c r="T1936" s="213">
        <f>SUM(T1937:T1954)</f>
        <v>0</v>
      </c>
      <c r="U1936" s="12"/>
      <c r="V1936" s="12"/>
      <c r="W1936" s="12"/>
      <c r="X1936" s="12"/>
      <c r="Y1936" s="12"/>
      <c r="Z1936" s="12"/>
      <c r="AA1936" s="12"/>
      <c r="AB1936" s="12"/>
      <c r="AC1936" s="12"/>
      <c r="AD1936" s="12"/>
      <c r="AE1936" s="12"/>
      <c r="AR1936" s="214" t="s">
        <v>83</v>
      </c>
      <c r="AT1936" s="215" t="s">
        <v>72</v>
      </c>
      <c r="AU1936" s="215" t="s">
        <v>81</v>
      </c>
      <c r="AY1936" s="214" t="s">
        <v>160</v>
      </c>
      <c r="BK1936" s="216">
        <f>SUM(BK1937:BK1954)</f>
        <v>0</v>
      </c>
    </row>
    <row r="1937" s="2" customFormat="1" ht="33" customHeight="1">
      <c r="A1937" s="39"/>
      <c r="B1937" s="40"/>
      <c r="C1937" s="219" t="s">
        <v>1896</v>
      </c>
      <c r="D1937" s="219" t="s">
        <v>163</v>
      </c>
      <c r="E1937" s="220" t="s">
        <v>1897</v>
      </c>
      <c r="F1937" s="221" t="s">
        <v>1898</v>
      </c>
      <c r="G1937" s="222" t="s">
        <v>166</v>
      </c>
      <c r="H1937" s="223">
        <v>160.5</v>
      </c>
      <c r="I1937" s="224"/>
      <c r="J1937" s="225">
        <f>ROUND(I1937*H1937,2)</f>
        <v>0</v>
      </c>
      <c r="K1937" s="221" t="s">
        <v>167</v>
      </c>
      <c r="L1937" s="45"/>
      <c r="M1937" s="226" t="s">
        <v>1</v>
      </c>
      <c r="N1937" s="227" t="s">
        <v>38</v>
      </c>
      <c r="O1937" s="92"/>
      <c r="P1937" s="228">
        <f>O1937*H1937</f>
        <v>0</v>
      </c>
      <c r="Q1937" s="228">
        <v>0.000144</v>
      </c>
      <c r="R1937" s="228">
        <f>Q1937*H1937</f>
        <v>0.023112000000000001</v>
      </c>
      <c r="S1937" s="228">
        <v>0</v>
      </c>
      <c r="T1937" s="229">
        <f>S1937*H1937</f>
        <v>0</v>
      </c>
      <c r="U1937" s="39"/>
      <c r="V1937" s="39"/>
      <c r="W1937" s="39"/>
      <c r="X1937" s="39"/>
      <c r="Y1937" s="39"/>
      <c r="Z1937" s="39"/>
      <c r="AA1937" s="39"/>
      <c r="AB1937" s="39"/>
      <c r="AC1937" s="39"/>
      <c r="AD1937" s="39"/>
      <c r="AE1937" s="39"/>
      <c r="AR1937" s="230" t="s">
        <v>251</v>
      </c>
      <c r="AT1937" s="230" t="s">
        <v>163</v>
      </c>
      <c r="AU1937" s="230" t="s">
        <v>83</v>
      </c>
      <c r="AY1937" s="18" t="s">
        <v>160</v>
      </c>
      <c r="BE1937" s="231">
        <f>IF(N1937="základní",J1937,0)</f>
        <v>0</v>
      </c>
      <c r="BF1937" s="231">
        <f>IF(N1937="snížená",J1937,0)</f>
        <v>0</v>
      </c>
      <c r="BG1937" s="231">
        <f>IF(N1937="zákl. přenesená",J1937,0)</f>
        <v>0</v>
      </c>
      <c r="BH1937" s="231">
        <f>IF(N1937="sníž. přenesená",J1937,0)</f>
        <v>0</v>
      </c>
      <c r="BI1937" s="231">
        <f>IF(N1937="nulová",J1937,0)</f>
        <v>0</v>
      </c>
      <c r="BJ1937" s="18" t="s">
        <v>81</v>
      </c>
      <c r="BK1937" s="231">
        <f>ROUND(I1937*H1937,2)</f>
        <v>0</v>
      </c>
      <c r="BL1937" s="18" t="s">
        <v>251</v>
      </c>
      <c r="BM1937" s="230" t="s">
        <v>1899</v>
      </c>
    </row>
    <row r="1938" s="2" customFormat="1">
      <c r="A1938" s="39"/>
      <c r="B1938" s="40"/>
      <c r="C1938" s="41"/>
      <c r="D1938" s="232" t="s">
        <v>170</v>
      </c>
      <c r="E1938" s="41"/>
      <c r="F1938" s="233" t="s">
        <v>1900</v>
      </c>
      <c r="G1938" s="41"/>
      <c r="H1938" s="41"/>
      <c r="I1938" s="234"/>
      <c r="J1938" s="41"/>
      <c r="K1938" s="41"/>
      <c r="L1938" s="45"/>
      <c r="M1938" s="235"/>
      <c r="N1938" s="236"/>
      <c r="O1938" s="92"/>
      <c r="P1938" s="92"/>
      <c r="Q1938" s="92"/>
      <c r="R1938" s="92"/>
      <c r="S1938" s="92"/>
      <c r="T1938" s="93"/>
      <c r="U1938" s="39"/>
      <c r="V1938" s="39"/>
      <c r="W1938" s="39"/>
      <c r="X1938" s="39"/>
      <c r="Y1938" s="39"/>
      <c r="Z1938" s="39"/>
      <c r="AA1938" s="39"/>
      <c r="AB1938" s="39"/>
      <c r="AC1938" s="39"/>
      <c r="AD1938" s="39"/>
      <c r="AE1938" s="39"/>
      <c r="AT1938" s="18" t="s">
        <v>170</v>
      </c>
      <c r="AU1938" s="18" t="s">
        <v>83</v>
      </c>
    </row>
    <row r="1939" s="13" customFormat="1">
      <c r="A1939" s="13"/>
      <c r="B1939" s="237"/>
      <c r="C1939" s="238"/>
      <c r="D1939" s="232" t="s">
        <v>172</v>
      </c>
      <c r="E1939" s="239" t="s">
        <v>1</v>
      </c>
      <c r="F1939" s="240" t="s">
        <v>1186</v>
      </c>
      <c r="G1939" s="238"/>
      <c r="H1939" s="239" t="s">
        <v>1</v>
      </c>
      <c r="I1939" s="241"/>
      <c r="J1939" s="238"/>
      <c r="K1939" s="238"/>
      <c r="L1939" s="242"/>
      <c r="M1939" s="243"/>
      <c r="N1939" s="244"/>
      <c r="O1939" s="244"/>
      <c r="P1939" s="244"/>
      <c r="Q1939" s="244"/>
      <c r="R1939" s="244"/>
      <c r="S1939" s="244"/>
      <c r="T1939" s="245"/>
      <c r="U1939" s="13"/>
      <c r="V1939" s="13"/>
      <c r="W1939" s="13"/>
      <c r="X1939" s="13"/>
      <c r="Y1939" s="13"/>
      <c r="Z1939" s="13"/>
      <c r="AA1939" s="13"/>
      <c r="AB1939" s="13"/>
      <c r="AC1939" s="13"/>
      <c r="AD1939" s="13"/>
      <c r="AE1939" s="13"/>
      <c r="AT1939" s="246" t="s">
        <v>172</v>
      </c>
      <c r="AU1939" s="246" t="s">
        <v>83</v>
      </c>
      <c r="AV1939" s="13" t="s">
        <v>81</v>
      </c>
      <c r="AW1939" s="13" t="s">
        <v>30</v>
      </c>
      <c r="AX1939" s="13" t="s">
        <v>73</v>
      </c>
      <c r="AY1939" s="246" t="s">
        <v>160</v>
      </c>
    </row>
    <row r="1940" s="13" customFormat="1">
      <c r="A1940" s="13"/>
      <c r="B1940" s="237"/>
      <c r="C1940" s="238"/>
      <c r="D1940" s="232" t="s">
        <v>172</v>
      </c>
      <c r="E1940" s="239" t="s">
        <v>1</v>
      </c>
      <c r="F1940" s="240" t="s">
        <v>1187</v>
      </c>
      <c r="G1940" s="238"/>
      <c r="H1940" s="239" t="s">
        <v>1</v>
      </c>
      <c r="I1940" s="241"/>
      <c r="J1940" s="238"/>
      <c r="K1940" s="238"/>
      <c r="L1940" s="242"/>
      <c r="M1940" s="243"/>
      <c r="N1940" s="244"/>
      <c r="O1940" s="244"/>
      <c r="P1940" s="244"/>
      <c r="Q1940" s="244"/>
      <c r="R1940" s="244"/>
      <c r="S1940" s="244"/>
      <c r="T1940" s="245"/>
      <c r="U1940" s="13"/>
      <c r="V1940" s="13"/>
      <c r="W1940" s="13"/>
      <c r="X1940" s="13"/>
      <c r="Y1940" s="13"/>
      <c r="Z1940" s="13"/>
      <c r="AA1940" s="13"/>
      <c r="AB1940" s="13"/>
      <c r="AC1940" s="13"/>
      <c r="AD1940" s="13"/>
      <c r="AE1940" s="13"/>
      <c r="AT1940" s="246" t="s">
        <v>172</v>
      </c>
      <c r="AU1940" s="246" t="s">
        <v>83</v>
      </c>
      <c r="AV1940" s="13" t="s">
        <v>81</v>
      </c>
      <c r="AW1940" s="13" t="s">
        <v>30</v>
      </c>
      <c r="AX1940" s="13" t="s">
        <v>73</v>
      </c>
      <c r="AY1940" s="246" t="s">
        <v>160</v>
      </c>
    </row>
    <row r="1941" s="14" customFormat="1">
      <c r="A1941" s="14"/>
      <c r="B1941" s="247"/>
      <c r="C1941" s="248"/>
      <c r="D1941" s="232" t="s">
        <v>172</v>
      </c>
      <c r="E1941" s="249" t="s">
        <v>1</v>
      </c>
      <c r="F1941" s="250" t="s">
        <v>1188</v>
      </c>
      <c r="G1941" s="248"/>
      <c r="H1941" s="251">
        <v>60.5</v>
      </c>
      <c r="I1941" s="252"/>
      <c r="J1941" s="248"/>
      <c r="K1941" s="248"/>
      <c r="L1941" s="253"/>
      <c r="M1941" s="254"/>
      <c r="N1941" s="255"/>
      <c r="O1941" s="255"/>
      <c r="P1941" s="255"/>
      <c r="Q1941" s="255"/>
      <c r="R1941" s="255"/>
      <c r="S1941" s="255"/>
      <c r="T1941" s="256"/>
      <c r="U1941" s="14"/>
      <c r="V1941" s="14"/>
      <c r="W1941" s="14"/>
      <c r="X1941" s="14"/>
      <c r="Y1941" s="14"/>
      <c r="Z1941" s="14"/>
      <c r="AA1941" s="14"/>
      <c r="AB1941" s="14"/>
      <c r="AC1941" s="14"/>
      <c r="AD1941" s="14"/>
      <c r="AE1941" s="14"/>
      <c r="AT1941" s="257" t="s">
        <v>172</v>
      </c>
      <c r="AU1941" s="257" t="s">
        <v>83</v>
      </c>
      <c r="AV1941" s="14" t="s">
        <v>83</v>
      </c>
      <c r="AW1941" s="14" t="s">
        <v>30</v>
      </c>
      <c r="AX1941" s="14" t="s">
        <v>73</v>
      </c>
      <c r="AY1941" s="257" t="s">
        <v>160</v>
      </c>
    </row>
    <row r="1942" s="13" customFormat="1">
      <c r="A1942" s="13"/>
      <c r="B1942" s="237"/>
      <c r="C1942" s="238"/>
      <c r="D1942" s="232" t="s">
        <v>172</v>
      </c>
      <c r="E1942" s="239" t="s">
        <v>1</v>
      </c>
      <c r="F1942" s="240" t="s">
        <v>1189</v>
      </c>
      <c r="G1942" s="238"/>
      <c r="H1942" s="239" t="s">
        <v>1</v>
      </c>
      <c r="I1942" s="241"/>
      <c r="J1942" s="238"/>
      <c r="K1942" s="238"/>
      <c r="L1942" s="242"/>
      <c r="M1942" s="243"/>
      <c r="N1942" s="244"/>
      <c r="O1942" s="244"/>
      <c r="P1942" s="244"/>
      <c r="Q1942" s="244"/>
      <c r="R1942" s="244"/>
      <c r="S1942" s="244"/>
      <c r="T1942" s="245"/>
      <c r="U1942" s="13"/>
      <c r="V1942" s="13"/>
      <c r="W1942" s="13"/>
      <c r="X1942" s="13"/>
      <c r="Y1942" s="13"/>
      <c r="Z1942" s="13"/>
      <c r="AA1942" s="13"/>
      <c r="AB1942" s="13"/>
      <c r="AC1942" s="13"/>
      <c r="AD1942" s="13"/>
      <c r="AE1942" s="13"/>
      <c r="AT1942" s="246" t="s">
        <v>172</v>
      </c>
      <c r="AU1942" s="246" t="s">
        <v>83</v>
      </c>
      <c r="AV1942" s="13" t="s">
        <v>81</v>
      </c>
      <c r="AW1942" s="13" t="s">
        <v>30</v>
      </c>
      <c r="AX1942" s="13" t="s">
        <v>73</v>
      </c>
      <c r="AY1942" s="246" t="s">
        <v>160</v>
      </c>
    </row>
    <row r="1943" s="14" customFormat="1">
      <c r="A1943" s="14"/>
      <c r="B1943" s="247"/>
      <c r="C1943" s="248"/>
      <c r="D1943" s="232" t="s">
        <v>172</v>
      </c>
      <c r="E1943" s="249" t="s">
        <v>1</v>
      </c>
      <c r="F1943" s="250" t="s">
        <v>1190</v>
      </c>
      <c r="G1943" s="248"/>
      <c r="H1943" s="251">
        <v>40</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172</v>
      </c>
      <c r="AU1943" s="257" t="s">
        <v>83</v>
      </c>
      <c r="AV1943" s="14" t="s">
        <v>83</v>
      </c>
      <c r="AW1943" s="14" t="s">
        <v>30</v>
      </c>
      <c r="AX1943" s="14" t="s">
        <v>73</v>
      </c>
      <c r="AY1943" s="257" t="s">
        <v>160</v>
      </c>
    </row>
    <row r="1944" s="13" customFormat="1">
      <c r="A1944" s="13"/>
      <c r="B1944" s="237"/>
      <c r="C1944" s="238"/>
      <c r="D1944" s="232" t="s">
        <v>172</v>
      </c>
      <c r="E1944" s="239" t="s">
        <v>1</v>
      </c>
      <c r="F1944" s="240" t="s">
        <v>942</v>
      </c>
      <c r="G1944" s="238"/>
      <c r="H1944" s="239" t="s">
        <v>1</v>
      </c>
      <c r="I1944" s="241"/>
      <c r="J1944" s="238"/>
      <c r="K1944" s="238"/>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172</v>
      </c>
      <c r="AU1944" s="246" t="s">
        <v>83</v>
      </c>
      <c r="AV1944" s="13" t="s">
        <v>81</v>
      </c>
      <c r="AW1944" s="13" t="s">
        <v>30</v>
      </c>
      <c r="AX1944" s="13" t="s">
        <v>73</v>
      </c>
      <c r="AY1944" s="246" t="s">
        <v>160</v>
      </c>
    </row>
    <row r="1945" s="14" customFormat="1">
      <c r="A1945" s="14"/>
      <c r="B1945" s="247"/>
      <c r="C1945" s="248"/>
      <c r="D1945" s="232" t="s">
        <v>172</v>
      </c>
      <c r="E1945" s="249" t="s">
        <v>1</v>
      </c>
      <c r="F1945" s="250" t="s">
        <v>943</v>
      </c>
      <c r="G1945" s="248"/>
      <c r="H1945" s="251">
        <v>60</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172</v>
      </c>
      <c r="AU1945" s="257" t="s">
        <v>83</v>
      </c>
      <c r="AV1945" s="14" t="s">
        <v>83</v>
      </c>
      <c r="AW1945" s="14" t="s">
        <v>30</v>
      </c>
      <c r="AX1945" s="14" t="s">
        <v>73</v>
      </c>
      <c r="AY1945" s="257" t="s">
        <v>160</v>
      </c>
    </row>
    <row r="1946" s="16" customFormat="1">
      <c r="A1946" s="16"/>
      <c r="B1946" s="269"/>
      <c r="C1946" s="270"/>
      <c r="D1946" s="232" t="s">
        <v>172</v>
      </c>
      <c r="E1946" s="271" t="s">
        <v>1</v>
      </c>
      <c r="F1946" s="272" t="s">
        <v>182</v>
      </c>
      <c r="G1946" s="270"/>
      <c r="H1946" s="273">
        <v>160.5</v>
      </c>
      <c r="I1946" s="274"/>
      <c r="J1946" s="270"/>
      <c r="K1946" s="270"/>
      <c r="L1946" s="275"/>
      <c r="M1946" s="276"/>
      <c r="N1946" s="277"/>
      <c r="O1946" s="277"/>
      <c r="P1946" s="277"/>
      <c r="Q1946" s="277"/>
      <c r="R1946" s="277"/>
      <c r="S1946" s="277"/>
      <c r="T1946" s="278"/>
      <c r="U1946" s="16"/>
      <c r="V1946" s="16"/>
      <c r="W1946" s="16"/>
      <c r="X1946" s="16"/>
      <c r="Y1946" s="16"/>
      <c r="Z1946" s="16"/>
      <c r="AA1946" s="16"/>
      <c r="AB1946" s="16"/>
      <c r="AC1946" s="16"/>
      <c r="AD1946" s="16"/>
      <c r="AE1946" s="16"/>
      <c r="AT1946" s="279" t="s">
        <v>172</v>
      </c>
      <c r="AU1946" s="279" t="s">
        <v>83</v>
      </c>
      <c r="AV1946" s="16" t="s">
        <v>168</v>
      </c>
      <c r="AW1946" s="16" t="s">
        <v>30</v>
      </c>
      <c r="AX1946" s="16" t="s">
        <v>81</v>
      </c>
      <c r="AY1946" s="279" t="s">
        <v>160</v>
      </c>
    </row>
    <row r="1947" s="2" customFormat="1" ht="21.75" customHeight="1">
      <c r="A1947" s="39"/>
      <c r="B1947" s="40"/>
      <c r="C1947" s="219" t="s">
        <v>1901</v>
      </c>
      <c r="D1947" s="219" t="s">
        <v>163</v>
      </c>
      <c r="E1947" s="220" t="s">
        <v>1902</v>
      </c>
      <c r="F1947" s="221" t="s">
        <v>1903</v>
      </c>
      <c r="G1947" s="222" t="s">
        <v>166</v>
      </c>
      <c r="H1947" s="223">
        <v>100.5</v>
      </c>
      <c r="I1947" s="224"/>
      <c r="J1947" s="225">
        <f>ROUND(I1947*H1947,2)</f>
        <v>0</v>
      </c>
      <c r="K1947" s="221" t="s">
        <v>1</v>
      </c>
      <c r="L1947" s="45"/>
      <c r="M1947" s="226" t="s">
        <v>1</v>
      </c>
      <c r="N1947" s="227" t="s">
        <v>38</v>
      </c>
      <c r="O1947" s="92"/>
      <c r="P1947" s="228">
        <f>O1947*H1947</f>
        <v>0</v>
      </c>
      <c r="Q1947" s="228">
        <v>0.00020000000000000001</v>
      </c>
      <c r="R1947" s="228">
        <f>Q1947*H1947</f>
        <v>0.0201</v>
      </c>
      <c r="S1947" s="228">
        <v>0</v>
      </c>
      <c r="T1947" s="229">
        <f>S1947*H1947</f>
        <v>0</v>
      </c>
      <c r="U1947" s="39"/>
      <c r="V1947" s="39"/>
      <c r="W1947" s="39"/>
      <c r="X1947" s="39"/>
      <c r="Y1947" s="39"/>
      <c r="Z1947" s="39"/>
      <c r="AA1947" s="39"/>
      <c r="AB1947" s="39"/>
      <c r="AC1947" s="39"/>
      <c r="AD1947" s="39"/>
      <c r="AE1947" s="39"/>
      <c r="AR1947" s="230" t="s">
        <v>251</v>
      </c>
      <c r="AT1947" s="230" t="s">
        <v>163</v>
      </c>
      <c r="AU1947" s="230" t="s">
        <v>83</v>
      </c>
      <c r="AY1947" s="18" t="s">
        <v>160</v>
      </c>
      <c r="BE1947" s="231">
        <f>IF(N1947="základní",J1947,0)</f>
        <v>0</v>
      </c>
      <c r="BF1947" s="231">
        <f>IF(N1947="snížená",J1947,0)</f>
        <v>0</v>
      </c>
      <c r="BG1947" s="231">
        <f>IF(N1947="zákl. přenesená",J1947,0)</f>
        <v>0</v>
      </c>
      <c r="BH1947" s="231">
        <f>IF(N1947="sníž. přenesená",J1947,0)</f>
        <v>0</v>
      </c>
      <c r="BI1947" s="231">
        <f>IF(N1947="nulová",J1947,0)</f>
        <v>0</v>
      </c>
      <c r="BJ1947" s="18" t="s">
        <v>81</v>
      </c>
      <c r="BK1947" s="231">
        <f>ROUND(I1947*H1947,2)</f>
        <v>0</v>
      </c>
      <c r="BL1947" s="18" t="s">
        <v>251</v>
      </c>
      <c r="BM1947" s="230" t="s">
        <v>1904</v>
      </c>
    </row>
    <row r="1948" s="2" customFormat="1">
      <c r="A1948" s="39"/>
      <c r="B1948" s="40"/>
      <c r="C1948" s="41"/>
      <c r="D1948" s="232" t="s">
        <v>170</v>
      </c>
      <c r="E1948" s="41"/>
      <c r="F1948" s="233" t="s">
        <v>1903</v>
      </c>
      <c r="G1948" s="41"/>
      <c r="H1948" s="41"/>
      <c r="I1948" s="234"/>
      <c r="J1948" s="41"/>
      <c r="K1948" s="41"/>
      <c r="L1948" s="45"/>
      <c r="M1948" s="235"/>
      <c r="N1948" s="236"/>
      <c r="O1948" s="92"/>
      <c r="P1948" s="92"/>
      <c r="Q1948" s="92"/>
      <c r="R1948" s="92"/>
      <c r="S1948" s="92"/>
      <c r="T1948" s="93"/>
      <c r="U1948" s="39"/>
      <c r="V1948" s="39"/>
      <c r="W1948" s="39"/>
      <c r="X1948" s="39"/>
      <c r="Y1948" s="39"/>
      <c r="Z1948" s="39"/>
      <c r="AA1948" s="39"/>
      <c r="AB1948" s="39"/>
      <c r="AC1948" s="39"/>
      <c r="AD1948" s="39"/>
      <c r="AE1948" s="39"/>
      <c r="AT1948" s="18" t="s">
        <v>170</v>
      </c>
      <c r="AU1948" s="18" t="s">
        <v>83</v>
      </c>
    </row>
    <row r="1949" s="13" customFormat="1">
      <c r="A1949" s="13"/>
      <c r="B1949" s="237"/>
      <c r="C1949" s="238"/>
      <c r="D1949" s="232" t="s">
        <v>172</v>
      </c>
      <c r="E1949" s="239" t="s">
        <v>1</v>
      </c>
      <c r="F1949" s="240" t="s">
        <v>1186</v>
      </c>
      <c r="G1949" s="238"/>
      <c r="H1949" s="239" t="s">
        <v>1</v>
      </c>
      <c r="I1949" s="241"/>
      <c r="J1949" s="238"/>
      <c r="K1949" s="238"/>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172</v>
      </c>
      <c r="AU1949" s="246" t="s">
        <v>83</v>
      </c>
      <c r="AV1949" s="13" t="s">
        <v>81</v>
      </c>
      <c r="AW1949" s="13" t="s">
        <v>30</v>
      </c>
      <c r="AX1949" s="13" t="s">
        <v>73</v>
      </c>
      <c r="AY1949" s="246" t="s">
        <v>160</v>
      </c>
    </row>
    <row r="1950" s="13" customFormat="1">
      <c r="A1950" s="13"/>
      <c r="B1950" s="237"/>
      <c r="C1950" s="238"/>
      <c r="D1950" s="232" t="s">
        <v>172</v>
      </c>
      <c r="E1950" s="239" t="s">
        <v>1</v>
      </c>
      <c r="F1950" s="240" t="s">
        <v>1187</v>
      </c>
      <c r="G1950" s="238"/>
      <c r="H1950" s="239" t="s">
        <v>1</v>
      </c>
      <c r="I1950" s="241"/>
      <c r="J1950" s="238"/>
      <c r="K1950" s="238"/>
      <c r="L1950" s="242"/>
      <c r="M1950" s="243"/>
      <c r="N1950" s="244"/>
      <c r="O1950" s="244"/>
      <c r="P1950" s="244"/>
      <c r="Q1950" s="244"/>
      <c r="R1950" s="244"/>
      <c r="S1950" s="244"/>
      <c r="T1950" s="245"/>
      <c r="U1950" s="13"/>
      <c r="V1950" s="13"/>
      <c r="W1950" s="13"/>
      <c r="X1950" s="13"/>
      <c r="Y1950" s="13"/>
      <c r="Z1950" s="13"/>
      <c r="AA1950" s="13"/>
      <c r="AB1950" s="13"/>
      <c r="AC1950" s="13"/>
      <c r="AD1950" s="13"/>
      <c r="AE1950" s="13"/>
      <c r="AT1950" s="246" t="s">
        <v>172</v>
      </c>
      <c r="AU1950" s="246" t="s">
        <v>83</v>
      </c>
      <c r="AV1950" s="13" t="s">
        <v>81</v>
      </c>
      <c r="AW1950" s="13" t="s">
        <v>30</v>
      </c>
      <c r="AX1950" s="13" t="s">
        <v>73</v>
      </c>
      <c r="AY1950" s="246" t="s">
        <v>160</v>
      </c>
    </row>
    <row r="1951" s="14" customFormat="1">
      <c r="A1951" s="14"/>
      <c r="B1951" s="247"/>
      <c r="C1951" s="248"/>
      <c r="D1951" s="232" t="s">
        <v>172</v>
      </c>
      <c r="E1951" s="249" t="s">
        <v>1</v>
      </c>
      <c r="F1951" s="250" t="s">
        <v>1188</v>
      </c>
      <c r="G1951" s="248"/>
      <c r="H1951" s="251">
        <v>60.5</v>
      </c>
      <c r="I1951" s="252"/>
      <c r="J1951" s="248"/>
      <c r="K1951" s="248"/>
      <c r="L1951" s="253"/>
      <c r="M1951" s="254"/>
      <c r="N1951" s="255"/>
      <c r="O1951" s="255"/>
      <c r="P1951" s="255"/>
      <c r="Q1951" s="255"/>
      <c r="R1951" s="255"/>
      <c r="S1951" s="255"/>
      <c r="T1951" s="256"/>
      <c r="U1951" s="14"/>
      <c r="V1951" s="14"/>
      <c r="W1951" s="14"/>
      <c r="X1951" s="14"/>
      <c r="Y1951" s="14"/>
      <c r="Z1951" s="14"/>
      <c r="AA1951" s="14"/>
      <c r="AB1951" s="14"/>
      <c r="AC1951" s="14"/>
      <c r="AD1951" s="14"/>
      <c r="AE1951" s="14"/>
      <c r="AT1951" s="257" t="s">
        <v>172</v>
      </c>
      <c r="AU1951" s="257" t="s">
        <v>83</v>
      </c>
      <c r="AV1951" s="14" t="s">
        <v>83</v>
      </c>
      <c r="AW1951" s="14" t="s">
        <v>30</v>
      </c>
      <c r="AX1951" s="14" t="s">
        <v>73</v>
      </c>
      <c r="AY1951" s="257" t="s">
        <v>160</v>
      </c>
    </row>
    <row r="1952" s="13" customFormat="1">
      <c r="A1952" s="13"/>
      <c r="B1952" s="237"/>
      <c r="C1952" s="238"/>
      <c r="D1952" s="232" t="s">
        <v>172</v>
      </c>
      <c r="E1952" s="239" t="s">
        <v>1</v>
      </c>
      <c r="F1952" s="240" t="s">
        <v>1189</v>
      </c>
      <c r="G1952" s="238"/>
      <c r="H1952" s="239" t="s">
        <v>1</v>
      </c>
      <c r="I1952" s="241"/>
      <c r="J1952" s="238"/>
      <c r="K1952" s="238"/>
      <c r="L1952" s="242"/>
      <c r="M1952" s="243"/>
      <c r="N1952" s="244"/>
      <c r="O1952" s="244"/>
      <c r="P1952" s="244"/>
      <c r="Q1952" s="244"/>
      <c r="R1952" s="244"/>
      <c r="S1952" s="244"/>
      <c r="T1952" s="245"/>
      <c r="U1952" s="13"/>
      <c r="V1952" s="13"/>
      <c r="W1952" s="13"/>
      <c r="X1952" s="13"/>
      <c r="Y1952" s="13"/>
      <c r="Z1952" s="13"/>
      <c r="AA1952" s="13"/>
      <c r="AB1952" s="13"/>
      <c r="AC1952" s="13"/>
      <c r="AD1952" s="13"/>
      <c r="AE1952" s="13"/>
      <c r="AT1952" s="246" t="s">
        <v>172</v>
      </c>
      <c r="AU1952" s="246" t="s">
        <v>83</v>
      </c>
      <c r="AV1952" s="13" t="s">
        <v>81</v>
      </c>
      <c r="AW1952" s="13" t="s">
        <v>30</v>
      </c>
      <c r="AX1952" s="13" t="s">
        <v>73</v>
      </c>
      <c r="AY1952" s="246" t="s">
        <v>160</v>
      </c>
    </row>
    <row r="1953" s="14" customFormat="1">
      <c r="A1953" s="14"/>
      <c r="B1953" s="247"/>
      <c r="C1953" s="248"/>
      <c r="D1953" s="232" t="s">
        <v>172</v>
      </c>
      <c r="E1953" s="249" t="s">
        <v>1</v>
      </c>
      <c r="F1953" s="250" t="s">
        <v>1190</v>
      </c>
      <c r="G1953" s="248"/>
      <c r="H1953" s="251">
        <v>40</v>
      </c>
      <c r="I1953" s="252"/>
      <c r="J1953" s="248"/>
      <c r="K1953" s="248"/>
      <c r="L1953" s="253"/>
      <c r="M1953" s="254"/>
      <c r="N1953" s="255"/>
      <c r="O1953" s="255"/>
      <c r="P1953" s="255"/>
      <c r="Q1953" s="255"/>
      <c r="R1953" s="255"/>
      <c r="S1953" s="255"/>
      <c r="T1953" s="256"/>
      <c r="U1953" s="14"/>
      <c r="V1953" s="14"/>
      <c r="W1953" s="14"/>
      <c r="X1953" s="14"/>
      <c r="Y1953" s="14"/>
      <c r="Z1953" s="14"/>
      <c r="AA1953" s="14"/>
      <c r="AB1953" s="14"/>
      <c r="AC1953" s="14"/>
      <c r="AD1953" s="14"/>
      <c r="AE1953" s="14"/>
      <c r="AT1953" s="257" t="s">
        <v>172</v>
      </c>
      <c r="AU1953" s="257" t="s">
        <v>83</v>
      </c>
      <c r="AV1953" s="14" t="s">
        <v>83</v>
      </c>
      <c r="AW1953" s="14" t="s">
        <v>30</v>
      </c>
      <c r="AX1953" s="14" t="s">
        <v>73</v>
      </c>
      <c r="AY1953" s="257" t="s">
        <v>160</v>
      </c>
    </row>
    <row r="1954" s="16" customFormat="1">
      <c r="A1954" s="16"/>
      <c r="B1954" s="269"/>
      <c r="C1954" s="270"/>
      <c r="D1954" s="232" t="s">
        <v>172</v>
      </c>
      <c r="E1954" s="271" t="s">
        <v>1</v>
      </c>
      <c r="F1954" s="272" t="s">
        <v>182</v>
      </c>
      <c r="G1954" s="270"/>
      <c r="H1954" s="273">
        <v>100.5</v>
      </c>
      <c r="I1954" s="274"/>
      <c r="J1954" s="270"/>
      <c r="K1954" s="270"/>
      <c r="L1954" s="275"/>
      <c r="M1954" s="276"/>
      <c r="N1954" s="277"/>
      <c r="O1954" s="277"/>
      <c r="P1954" s="277"/>
      <c r="Q1954" s="277"/>
      <c r="R1954" s="277"/>
      <c r="S1954" s="277"/>
      <c r="T1954" s="278"/>
      <c r="U1954" s="16"/>
      <c r="V1954" s="16"/>
      <c r="W1954" s="16"/>
      <c r="X1954" s="16"/>
      <c r="Y1954" s="16"/>
      <c r="Z1954" s="16"/>
      <c r="AA1954" s="16"/>
      <c r="AB1954" s="16"/>
      <c r="AC1954" s="16"/>
      <c r="AD1954" s="16"/>
      <c r="AE1954" s="16"/>
      <c r="AT1954" s="279" t="s">
        <v>172</v>
      </c>
      <c r="AU1954" s="279" t="s">
        <v>83</v>
      </c>
      <c r="AV1954" s="16" t="s">
        <v>168</v>
      </c>
      <c r="AW1954" s="16" t="s">
        <v>30</v>
      </c>
      <c r="AX1954" s="16" t="s">
        <v>81</v>
      </c>
      <c r="AY1954" s="279" t="s">
        <v>160</v>
      </c>
    </row>
    <row r="1955" s="12" customFormat="1" ht="22.8" customHeight="1">
      <c r="A1955" s="12"/>
      <c r="B1955" s="203"/>
      <c r="C1955" s="204"/>
      <c r="D1955" s="205" t="s">
        <v>72</v>
      </c>
      <c r="E1955" s="217" t="s">
        <v>1905</v>
      </c>
      <c r="F1955" s="217" t="s">
        <v>1906</v>
      </c>
      <c r="G1955" s="204"/>
      <c r="H1955" s="204"/>
      <c r="I1955" s="207"/>
      <c r="J1955" s="218">
        <f>BK1955</f>
        <v>0</v>
      </c>
      <c r="K1955" s="204"/>
      <c r="L1955" s="209"/>
      <c r="M1955" s="210"/>
      <c r="N1955" s="211"/>
      <c r="O1955" s="211"/>
      <c r="P1955" s="212">
        <f>SUM(P1956:P1968)</f>
        <v>0</v>
      </c>
      <c r="Q1955" s="211"/>
      <c r="R1955" s="212">
        <f>SUM(R1956:R1968)</f>
        <v>1.2167425368</v>
      </c>
      <c r="S1955" s="211"/>
      <c r="T1955" s="213">
        <f>SUM(T1956:T1968)</f>
        <v>0</v>
      </c>
      <c r="U1955" s="12"/>
      <c r="V1955" s="12"/>
      <c r="W1955" s="12"/>
      <c r="X1955" s="12"/>
      <c r="Y1955" s="12"/>
      <c r="Z1955" s="12"/>
      <c r="AA1955" s="12"/>
      <c r="AB1955" s="12"/>
      <c r="AC1955" s="12"/>
      <c r="AD1955" s="12"/>
      <c r="AE1955" s="12"/>
      <c r="AR1955" s="214" t="s">
        <v>83</v>
      </c>
      <c r="AT1955" s="215" t="s">
        <v>72</v>
      </c>
      <c r="AU1955" s="215" t="s">
        <v>81</v>
      </c>
      <c r="AY1955" s="214" t="s">
        <v>160</v>
      </c>
      <c r="BK1955" s="216">
        <f>SUM(BK1956:BK1968)</f>
        <v>0</v>
      </c>
    </row>
    <row r="1956" s="2" customFormat="1" ht="24.15" customHeight="1">
      <c r="A1956" s="39"/>
      <c r="B1956" s="40"/>
      <c r="C1956" s="219" t="s">
        <v>1907</v>
      </c>
      <c r="D1956" s="219" t="s">
        <v>163</v>
      </c>
      <c r="E1956" s="220" t="s">
        <v>1908</v>
      </c>
      <c r="F1956" s="221" t="s">
        <v>1909</v>
      </c>
      <c r="G1956" s="222" t="s">
        <v>166</v>
      </c>
      <c r="H1956" s="223">
        <v>2497.4189999999999</v>
      </c>
      <c r="I1956" s="224"/>
      <c r="J1956" s="225">
        <f>ROUND(I1956*H1956,2)</f>
        <v>0</v>
      </c>
      <c r="K1956" s="221" t="s">
        <v>167</v>
      </c>
      <c r="L1956" s="45"/>
      <c r="M1956" s="226" t="s">
        <v>1</v>
      </c>
      <c r="N1956" s="227" t="s">
        <v>38</v>
      </c>
      <c r="O1956" s="92"/>
      <c r="P1956" s="228">
        <f>O1956*H1956</f>
        <v>0</v>
      </c>
      <c r="Q1956" s="228">
        <v>0.00020120000000000001</v>
      </c>
      <c r="R1956" s="228">
        <f>Q1956*H1956</f>
        <v>0.50248070280000001</v>
      </c>
      <c r="S1956" s="228">
        <v>0</v>
      </c>
      <c r="T1956" s="229">
        <f>S1956*H1956</f>
        <v>0</v>
      </c>
      <c r="U1956" s="39"/>
      <c r="V1956" s="39"/>
      <c r="W1956" s="39"/>
      <c r="X1956" s="39"/>
      <c r="Y1956" s="39"/>
      <c r="Z1956" s="39"/>
      <c r="AA1956" s="39"/>
      <c r="AB1956" s="39"/>
      <c r="AC1956" s="39"/>
      <c r="AD1956" s="39"/>
      <c r="AE1956" s="39"/>
      <c r="AR1956" s="230" t="s">
        <v>251</v>
      </c>
      <c r="AT1956" s="230" t="s">
        <v>163</v>
      </c>
      <c r="AU1956" s="230" t="s">
        <v>83</v>
      </c>
      <c r="AY1956" s="18" t="s">
        <v>160</v>
      </c>
      <c r="BE1956" s="231">
        <f>IF(N1956="základní",J1956,0)</f>
        <v>0</v>
      </c>
      <c r="BF1956" s="231">
        <f>IF(N1956="snížená",J1956,0)</f>
        <v>0</v>
      </c>
      <c r="BG1956" s="231">
        <f>IF(N1956="zákl. přenesená",J1956,0)</f>
        <v>0</v>
      </c>
      <c r="BH1956" s="231">
        <f>IF(N1956="sníž. přenesená",J1956,0)</f>
        <v>0</v>
      </c>
      <c r="BI1956" s="231">
        <f>IF(N1956="nulová",J1956,0)</f>
        <v>0</v>
      </c>
      <c r="BJ1956" s="18" t="s">
        <v>81</v>
      </c>
      <c r="BK1956" s="231">
        <f>ROUND(I1956*H1956,2)</f>
        <v>0</v>
      </c>
      <c r="BL1956" s="18" t="s">
        <v>251</v>
      </c>
      <c r="BM1956" s="230" t="s">
        <v>1910</v>
      </c>
    </row>
    <row r="1957" s="2" customFormat="1">
      <c r="A1957" s="39"/>
      <c r="B1957" s="40"/>
      <c r="C1957" s="41"/>
      <c r="D1957" s="232" t="s">
        <v>170</v>
      </c>
      <c r="E1957" s="41"/>
      <c r="F1957" s="233" t="s">
        <v>1911</v>
      </c>
      <c r="G1957" s="41"/>
      <c r="H1957" s="41"/>
      <c r="I1957" s="234"/>
      <c r="J1957" s="41"/>
      <c r="K1957" s="41"/>
      <c r="L1957" s="45"/>
      <c r="M1957" s="235"/>
      <c r="N1957" s="236"/>
      <c r="O1957" s="92"/>
      <c r="P1957" s="92"/>
      <c r="Q1957" s="92"/>
      <c r="R1957" s="92"/>
      <c r="S1957" s="92"/>
      <c r="T1957" s="93"/>
      <c r="U1957" s="39"/>
      <c r="V1957" s="39"/>
      <c r="W1957" s="39"/>
      <c r="X1957" s="39"/>
      <c r="Y1957" s="39"/>
      <c r="Z1957" s="39"/>
      <c r="AA1957" s="39"/>
      <c r="AB1957" s="39"/>
      <c r="AC1957" s="39"/>
      <c r="AD1957" s="39"/>
      <c r="AE1957" s="39"/>
      <c r="AT1957" s="18" t="s">
        <v>170</v>
      </c>
      <c r="AU1957" s="18" t="s">
        <v>83</v>
      </c>
    </row>
    <row r="1958" s="2" customFormat="1" ht="24.15" customHeight="1">
      <c r="A1958" s="39"/>
      <c r="B1958" s="40"/>
      <c r="C1958" s="219" t="s">
        <v>1912</v>
      </c>
      <c r="D1958" s="219" t="s">
        <v>163</v>
      </c>
      <c r="E1958" s="220" t="s">
        <v>1913</v>
      </c>
      <c r="F1958" s="221" t="s">
        <v>1914</v>
      </c>
      <c r="G1958" s="222" t="s">
        <v>166</v>
      </c>
      <c r="H1958" s="223">
        <v>2497.4189999999999</v>
      </c>
      <c r="I1958" s="224"/>
      <c r="J1958" s="225">
        <f>ROUND(I1958*H1958,2)</f>
        <v>0</v>
      </c>
      <c r="K1958" s="221" t="s">
        <v>167</v>
      </c>
      <c r="L1958" s="45"/>
      <c r="M1958" s="226" t="s">
        <v>1</v>
      </c>
      <c r="N1958" s="227" t="s">
        <v>38</v>
      </c>
      <c r="O1958" s="92"/>
      <c r="P1958" s="228">
        <f>O1958*H1958</f>
        <v>0</v>
      </c>
      <c r="Q1958" s="228">
        <v>0.00028600000000000001</v>
      </c>
      <c r="R1958" s="228">
        <f>Q1958*H1958</f>
        <v>0.71426183399999998</v>
      </c>
      <c r="S1958" s="228">
        <v>0</v>
      </c>
      <c r="T1958" s="229">
        <f>S1958*H1958</f>
        <v>0</v>
      </c>
      <c r="U1958" s="39"/>
      <c r="V1958" s="39"/>
      <c r="W1958" s="39"/>
      <c r="X1958" s="39"/>
      <c r="Y1958" s="39"/>
      <c r="Z1958" s="39"/>
      <c r="AA1958" s="39"/>
      <c r="AB1958" s="39"/>
      <c r="AC1958" s="39"/>
      <c r="AD1958" s="39"/>
      <c r="AE1958" s="39"/>
      <c r="AR1958" s="230" t="s">
        <v>251</v>
      </c>
      <c r="AT1958" s="230" t="s">
        <v>163</v>
      </c>
      <c r="AU1958" s="230" t="s">
        <v>83</v>
      </c>
      <c r="AY1958" s="18" t="s">
        <v>160</v>
      </c>
      <c r="BE1958" s="231">
        <f>IF(N1958="základní",J1958,0)</f>
        <v>0</v>
      </c>
      <c r="BF1958" s="231">
        <f>IF(N1958="snížená",J1958,0)</f>
        <v>0</v>
      </c>
      <c r="BG1958" s="231">
        <f>IF(N1958="zákl. přenesená",J1958,0)</f>
        <v>0</v>
      </c>
      <c r="BH1958" s="231">
        <f>IF(N1958="sníž. přenesená",J1958,0)</f>
        <v>0</v>
      </c>
      <c r="BI1958" s="231">
        <f>IF(N1958="nulová",J1958,0)</f>
        <v>0</v>
      </c>
      <c r="BJ1958" s="18" t="s">
        <v>81</v>
      </c>
      <c r="BK1958" s="231">
        <f>ROUND(I1958*H1958,2)</f>
        <v>0</v>
      </c>
      <c r="BL1958" s="18" t="s">
        <v>251</v>
      </c>
      <c r="BM1958" s="230" t="s">
        <v>1915</v>
      </c>
    </row>
    <row r="1959" s="2" customFormat="1">
      <c r="A1959" s="39"/>
      <c r="B1959" s="40"/>
      <c r="C1959" s="41"/>
      <c r="D1959" s="232" t="s">
        <v>170</v>
      </c>
      <c r="E1959" s="41"/>
      <c r="F1959" s="233" t="s">
        <v>1916</v>
      </c>
      <c r="G1959" s="41"/>
      <c r="H1959" s="41"/>
      <c r="I1959" s="234"/>
      <c r="J1959" s="41"/>
      <c r="K1959" s="41"/>
      <c r="L1959" s="45"/>
      <c r="M1959" s="235"/>
      <c r="N1959" s="236"/>
      <c r="O1959" s="92"/>
      <c r="P1959" s="92"/>
      <c r="Q1959" s="92"/>
      <c r="R1959" s="92"/>
      <c r="S1959" s="92"/>
      <c r="T1959" s="93"/>
      <c r="U1959" s="39"/>
      <c r="V1959" s="39"/>
      <c r="W1959" s="39"/>
      <c r="X1959" s="39"/>
      <c r="Y1959" s="39"/>
      <c r="Z1959" s="39"/>
      <c r="AA1959" s="39"/>
      <c r="AB1959" s="39"/>
      <c r="AC1959" s="39"/>
      <c r="AD1959" s="39"/>
      <c r="AE1959" s="39"/>
      <c r="AT1959" s="18" t="s">
        <v>170</v>
      </c>
      <c r="AU1959" s="18" t="s">
        <v>83</v>
      </c>
    </row>
    <row r="1960" s="13" customFormat="1">
      <c r="A1960" s="13"/>
      <c r="B1960" s="237"/>
      <c r="C1960" s="238"/>
      <c r="D1960" s="232" t="s">
        <v>172</v>
      </c>
      <c r="E1960" s="239" t="s">
        <v>1</v>
      </c>
      <c r="F1960" s="240" t="s">
        <v>1917</v>
      </c>
      <c r="G1960" s="238"/>
      <c r="H1960" s="239" t="s">
        <v>1</v>
      </c>
      <c r="I1960" s="241"/>
      <c r="J1960" s="238"/>
      <c r="K1960" s="238"/>
      <c r="L1960" s="242"/>
      <c r="M1960" s="243"/>
      <c r="N1960" s="244"/>
      <c r="O1960" s="244"/>
      <c r="P1960" s="244"/>
      <c r="Q1960" s="244"/>
      <c r="R1960" s="244"/>
      <c r="S1960" s="244"/>
      <c r="T1960" s="245"/>
      <c r="U1960" s="13"/>
      <c r="V1960" s="13"/>
      <c r="W1960" s="13"/>
      <c r="X1960" s="13"/>
      <c r="Y1960" s="13"/>
      <c r="Z1960" s="13"/>
      <c r="AA1960" s="13"/>
      <c r="AB1960" s="13"/>
      <c r="AC1960" s="13"/>
      <c r="AD1960" s="13"/>
      <c r="AE1960" s="13"/>
      <c r="AT1960" s="246" t="s">
        <v>172</v>
      </c>
      <c r="AU1960" s="246" t="s">
        <v>83</v>
      </c>
      <c r="AV1960" s="13" t="s">
        <v>81</v>
      </c>
      <c r="AW1960" s="13" t="s">
        <v>30</v>
      </c>
      <c r="AX1960" s="13" t="s">
        <v>73</v>
      </c>
      <c r="AY1960" s="246" t="s">
        <v>160</v>
      </c>
    </row>
    <row r="1961" s="14" customFormat="1">
      <c r="A1961" s="14"/>
      <c r="B1961" s="247"/>
      <c r="C1961" s="248"/>
      <c r="D1961" s="232" t="s">
        <v>172</v>
      </c>
      <c r="E1961" s="249" t="s">
        <v>1</v>
      </c>
      <c r="F1961" s="250" t="s">
        <v>1918</v>
      </c>
      <c r="G1961" s="248"/>
      <c r="H1961" s="251">
        <v>1012.562</v>
      </c>
      <c r="I1961" s="252"/>
      <c r="J1961" s="248"/>
      <c r="K1961" s="248"/>
      <c r="L1961" s="253"/>
      <c r="M1961" s="254"/>
      <c r="N1961" s="255"/>
      <c r="O1961" s="255"/>
      <c r="P1961" s="255"/>
      <c r="Q1961" s="255"/>
      <c r="R1961" s="255"/>
      <c r="S1961" s="255"/>
      <c r="T1961" s="256"/>
      <c r="U1961" s="14"/>
      <c r="V1961" s="14"/>
      <c r="W1961" s="14"/>
      <c r="X1961" s="14"/>
      <c r="Y1961" s="14"/>
      <c r="Z1961" s="14"/>
      <c r="AA1961" s="14"/>
      <c r="AB1961" s="14"/>
      <c r="AC1961" s="14"/>
      <c r="AD1961" s="14"/>
      <c r="AE1961" s="14"/>
      <c r="AT1961" s="257" t="s">
        <v>172</v>
      </c>
      <c r="AU1961" s="257" t="s">
        <v>83</v>
      </c>
      <c r="AV1961" s="14" t="s">
        <v>83</v>
      </c>
      <c r="AW1961" s="14" t="s">
        <v>30</v>
      </c>
      <c r="AX1961" s="14" t="s">
        <v>73</v>
      </c>
      <c r="AY1961" s="257" t="s">
        <v>160</v>
      </c>
    </row>
    <row r="1962" s="13" customFormat="1">
      <c r="A1962" s="13"/>
      <c r="B1962" s="237"/>
      <c r="C1962" s="238"/>
      <c r="D1962" s="232" t="s">
        <v>172</v>
      </c>
      <c r="E1962" s="239" t="s">
        <v>1</v>
      </c>
      <c r="F1962" s="240" t="s">
        <v>1919</v>
      </c>
      <c r="G1962" s="238"/>
      <c r="H1962" s="239" t="s">
        <v>1</v>
      </c>
      <c r="I1962" s="241"/>
      <c r="J1962" s="238"/>
      <c r="K1962" s="238"/>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172</v>
      </c>
      <c r="AU1962" s="246" t="s">
        <v>83</v>
      </c>
      <c r="AV1962" s="13" t="s">
        <v>81</v>
      </c>
      <c r="AW1962" s="13" t="s">
        <v>30</v>
      </c>
      <c r="AX1962" s="13" t="s">
        <v>73</v>
      </c>
      <c r="AY1962" s="246" t="s">
        <v>160</v>
      </c>
    </row>
    <row r="1963" s="14" customFormat="1">
      <c r="A1963" s="14"/>
      <c r="B1963" s="247"/>
      <c r="C1963" s="248"/>
      <c r="D1963" s="232" t="s">
        <v>172</v>
      </c>
      <c r="E1963" s="249" t="s">
        <v>1</v>
      </c>
      <c r="F1963" s="250" t="s">
        <v>1920</v>
      </c>
      <c r="G1963" s="248"/>
      <c r="H1963" s="251">
        <v>1509.2940000000001</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172</v>
      </c>
      <c r="AU1963" s="257" t="s">
        <v>83</v>
      </c>
      <c r="AV1963" s="14" t="s">
        <v>83</v>
      </c>
      <c r="AW1963" s="14" t="s">
        <v>30</v>
      </c>
      <c r="AX1963" s="14" t="s">
        <v>73</v>
      </c>
      <c r="AY1963" s="257" t="s">
        <v>160</v>
      </c>
    </row>
    <row r="1964" s="13" customFormat="1">
      <c r="A1964" s="13"/>
      <c r="B1964" s="237"/>
      <c r="C1964" s="238"/>
      <c r="D1964" s="232" t="s">
        <v>172</v>
      </c>
      <c r="E1964" s="239" t="s">
        <v>1</v>
      </c>
      <c r="F1964" s="240" t="s">
        <v>1921</v>
      </c>
      <c r="G1964" s="238"/>
      <c r="H1964" s="239" t="s">
        <v>1</v>
      </c>
      <c r="I1964" s="241"/>
      <c r="J1964" s="238"/>
      <c r="K1964" s="238"/>
      <c r="L1964" s="242"/>
      <c r="M1964" s="243"/>
      <c r="N1964" s="244"/>
      <c r="O1964" s="244"/>
      <c r="P1964" s="244"/>
      <c r="Q1964" s="244"/>
      <c r="R1964" s="244"/>
      <c r="S1964" s="244"/>
      <c r="T1964" s="245"/>
      <c r="U1964" s="13"/>
      <c r="V1964" s="13"/>
      <c r="W1964" s="13"/>
      <c r="X1964" s="13"/>
      <c r="Y1964" s="13"/>
      <c r="Z1964" s="13"/>
      <c r="AA1964" s="13"/>
      <c r="AB1964" s="13"/>
      <c r="AC1964" s="13"/>
      <c r="AD1964" s="13"/>
      <c r="AE1964" s="13"/>
      <c r="AT1964" s="246" t="s">
        <v>172</v>
      </c>
      <c r="AU1964" s="246" t="s">
        <v>83</v>
      </c>
      <c r="AV1964" s="13" t="s">
        <v>81</v>
      </c>
      <c r="AW1964" s="13" t="s">
        <v>30</v>
      </c>
      <c r="AX1964" s="13" t="s">
        <v>73</v>
      </c>
      <c r="AY1964" s="246" t="s">
        <v>160</v>
      </c>
    </row>
    <row r="1965" s="14" customFormat="1">
      <c r="A1965" s="14"/>
      <c r="B1965" s="247"/>
      <c r="C1965" s="248"/>
      <c r="D1965" s="232" t="s">
        <v>172</v>
      </c>
      <c r="E1965" s="249" t="s">
        <v>1</v>
      </c>
      <c r="F1965" s="250" t="s">
        <v>1922</v>
      </c>
      <c r="G1965" s="248"/>
      <c r="H1965" s="251">
        <v>182.84</v>
      </c>
      <c r="I1965" s="252"/>
      <c r="J1965" s="248"/>
      <c r="K1965" s="248"/>
      <c r="L1965" s="253"/>
      <c r="M1965" s="254"/>
      <c r="N1965" s="255"/>
      <c r="O1965" s="255"/>
      <c r="P1965" s="255"/>
      <c r="Q1965" s="255"/>
      <c r="R1965" s="255"/>
      <c r="S1965" s="255"/>
      <c r="T1965" s="256"/>
      <c r="U1965" s="14"/>
      <c r="V1965" s="14"/>
      <c r="W1965" s="14"/>
      <c r="X1965" s="14"/>
      <c r="Y1965" s="14"/>
      <c r="Z1965" s="14"/>
      <c r="AA1965" s="14"/>
      <c r="AB1965" s="14"/>
      <c r="AC1965" s="14"/>
      <c r="AD1965" s="14"/>
      <c r="AE1965" s="14"/>
      <c r="AT1965" s="257" t="s">
        <v>172</v>
      </c>
      <c r="AU1965" s="257" t="s">
        <v>83</v>
      </c>
      <c r="AV1965" s="14" t="s">
        <v>83</v>
      </c>
      <c r="AW1965" s="14" t="s">
        <v>30</v>
      </c>
      <c r="AX1965" s="14" t="s">
        <v>73</v>
      </c>
      <c r="AY1965" s="257" t="s">
        <v>160</v>
      </c>
    </row>
    <row r="1966" s="13" customFormat="1">
      <c r="A1966" s="13"/>
      <c r="B1966" s="237"/>
      <c r="C1966" s="238"/>
      <c r="D1966" s="232" t="s">
        <v>172</v>
      </c>
      <c r="E1966" s="239" t="s">
        <v>1</v>
      </c>
      <c r="F1966" s="240" t="s">
        <v>1923</v>
      </c>
      <c r="G1966" s="238"/>
      <c r="H1966" s="239" t="s">
        <v>1</v>
      </c>
      <c r="I1966" s="241"/>
      <c r="J1966" s="238"/>
      <c r="K1966" s="238"/>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172</v>
      </c>
      <c r="AU1966" s="246" t="s">
        <v>83</v>
      </c>
      <c r="AV1966" s="13" t="s">
        <v>81</v>
      </c>
      <c r="AW1966" s="13" t="s">
        <v>30</v>
      </c>
      <c r="AX1966" s="13" t="s">
        <v>73</v>
      </c>
      <c r="AY1966" s="246" t="s">
        <v>160</v>
      </c>
    </row>
    <row r="1967" s="14" customFormat="1">
      <c r="A1967" s="14"/>
      <c r="B1967" s="247"/>
      <c r="C1967" s="248"/>
      <c r="D1967" s="232" t="s">
        <v>172</v>
      </c>
      <c r="E1967" s="249" t="s">
        <v>1</v>
      </c>
      <c r="F1967" s="250" t="s">
        <v>1924</v>
      </c>
      <c r="G1967" s="248"/>
      <c r="H1967" s="251">
        <v>-207.27699999999999</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172</v>
      </c>
      <c r="AU1967" s="257" t="s">
        <v>83</v>
      </c>
      <c r="AV1967" s="14" t="s">
        <v>83</v>
      </c>
      <c r="AW1967" s="14" t="s">
        <v>30</v>
      </c>
      <c r="AX1967" s="14" t="s">
        <v>73</v>
      </c>
      <c r="AY1967" s="257" t="s">
        <v>160</v>
      </c>
    </row>
    <row r="1968" s="16" customFormat="1">
      <c r="A1968" s="16"/>
      <c r="B1968" s="269"/>
      <c r="C1968" s="270"/>
      <c r="D1968" s="232" t="s">
        <v>172</v>
      </c>
      <c r="E1968" s="271" t="s">
        <v>1</v>
      </c>
      <c r="F1968" s="272" t="s">
        <v>182</v>
      </c>
      <c r="G1968" s="270"/>
      <c r="H1968" s="273">
        <v>2497.4189999999999</v>
      </c>
      <c r="I1968" s="274"/>
      <c r="J1968" s="270"/>
      <c r="K1968" s="270"/>
      <c r="L1968" s="275"/>
      <c r="M1968" s="276"/>
      <c r="N1968" s="277"/>
      <c r="O1968" s="277"/>
      <c r="P1968" s="277"/>
      <c r="Q1968" s="277"/>
      <c r="R1968" s="277"/>
      <c r="S1968" s="277"/>
      <c r="T1968" s="278"/>
      <c r="U1968" s="16"/>
      <c r="V1968" s="16"/>
      <c r="W1968" s="16"/>
      <c r="X1968" s="16"/>
      <c r="Y1968" s="16"/>
      <c r="Z1968" s="16"/>
      <c r="AA1968" s="16"/>
      <c r="AB1968" s="16"/>
      <c r="AC1968" s="16"/>
      <c r="AD1968" s="16"/>
      <c r="AE1968" s="16"/>
      <c r="AT1968" s="279" t="s">
        <v>172</v>
      </c>
      <c r="AU1968" s="279" t="s">
        <v>83</v>
      </c>
      <c r="AV1968" s="16" t="s">
        <v>168</v>
      </c>
      <c r="AW1968" s="16" t="s">
        <v>30</v>
      </c>
      <c r="AX1968" s="16" t="s">
        <v>81</v>
      </c>
      <c r="AY1968" s="279" t="s">
        <v>160</v>
      </c>
    </row>
    <row r="1969" s="12" customFormat="1" ht="22.8" customHeight="1">
      <c r="A1969" s="12"/>
      <c r="B1969" s="203"/>
      <c r="C1969" s="204"/>
      <c r="D1969" s="205" t="s">
        <v>72</v>
      </c>
      <c r="E1969" s="217" t="s">
        <v>1925</v>
      </c>
      <c r="F1969" s="217" t="s">
        <v>1926</v>
      </c>
      <c r="G1969" s="204"/>
      <c r="H1969" s="204"/>
      <c r="I1969" s="207"/>
      <c r="J1969" s="218">
        <f>BK1969</f>
        <v>0</v>
      </c>
      <c r="K1969" s="204"/>
      <c r="L1969" s="209"/>
      <c r="M1969" s="210"/>
      <c r="N1969" s="211"/>
      <c r="O1969" s="211"/>
      <c r="P1969" s="212">
        <f>SUM(P1970:P1980)</f>
        <v>0</v>
      </c>
      <c r="Q1969" s="211"/>
      <c r="R1969" s="212">
        <f>SUM(R1970:R1980)</f>
        <v>0.17199</v>
      </c>
      <c r="S1969" s="211"/>
      <c r="T1969" s="213">
        <f>SUM(T1970:T1980)</f>
        <v>0</v>
      </c>
      <c r="U1969" s="12"/>
      <c r="V1969" s="12"/>
      <c r="W1969" s="12"/>
      <c r="X1969" s="12"/>
      <c r="Y1969" s="12"/>
      <c r="Z1969" s="12"/>
      <c r="AA1969" s="12"/>
      <c r="AB1969" s="12"/>
      <c r="AC1969" s="12"/>
      <c r="AD1969" s="12"/>
      <c r="AE1969" s="12"/>
      <c r="AR1969" s="214" t="s">
        <v>83</v>
      </c>
      <c r="AT1969" s="215" t="s">
        <v>72</v>
      </c>
      <c r="AU1969" s="215" t="s">
        <v>81</v>
      </c>
      <c r="AY1969" s="214" t="s">
        <v>160</v>
      </c>
      <c r="BK1969" s="216">
        <f>SUM(BK1970:BK1980)</f>
        <v>0</v>
      </c>
    </row>
    <row r="1970" s="2" customFormat="1" ht="24.15" customHeight="1">
      <c r="A1970" s="39"/>
      <c r="B1970" s="40"/>
      <c r="C1970" s="219" t="s">
        <v>1927</v>
      </c>
      <c r="D1970" s="219" t="s">
        <v>163</v>
      </c>
      <c r="E1970" s="220" t="s">
        <v>1928</v>
      </c>
      <c r="F1970" s="221" t="s">
        <v>1929</v>
      </c>
      <c r="G1970" s="222" t="s">
        <v>166</v>
      </c>
      <c r="H1970" s="223">
        <v>132.30000000000001</v>
      </c>
      <c r="I1970" s="224"/>
      <c r="J1970" s="225">
        <f>ROUND(I1970*H1970,2)</f>
        <v>0</v>
      </c>
      <c r="K1970" s="221" t="s">
        <v>167</v>
      </c>
      <c r="L1970" s="45"/>
      <c r="M1970" s="226" t="s">
        <v>1</v>
      </c>
      <c r="N1970" s="227" t="s">
        <v>38</v>
      </c>
      <c r="O1970" s="92"/>
      <c r="P1970" s="228">
        <f>O1970*H1970</f>
        <v>0</v>
      </c>
      <c r="Q1970" s="228">
        <v>0</v>
      </c>
      <c r="R1970" s="228">
        <f>Q1970*H1970</f>
        <v>0</v>
      </c>
      <c r="S1970" s="228">
        <v>0</v>
      </c>
      <c r="T1970" s="229">
        <f>S1970*H1970</f>
        <v>0</v>
      </c>
      <c r="U1970" s="39"/>
      <c r="V1970" s="39"/>
      <c r="W1970" s="39"/>
      <c r="X1970" s="39"/>
      <c r="Y1970" s="39"/>
      <c r="Z1970" s="39"/>
      <c r="AA1970" s="39"/>
      <c r="AB1970" s="39"/>
      <c r="AC1970" s="39"/>
      <c r="AD1970" s="39"/>
      <c r="AE1970" s="39"/>
      <c r="AR1970" s="230" t="s">
        <v>251</v>
      </c>
      <c r="AT1970" s="230" t="s">
        <v>163</v>
      </c>
      <c r="AU1970" s="230" t="s">
        <v>83</v>
      </c>
      <c r="AY1970" s="18" t="s">
        <v>160</v>
      </c>
      <c r="BE1970" s="231">
        <f>IF(N1970="základní",J1970,0)</f>
        <v>0</v>
      </c>
      <c r="BF1970" s="231">
        <f>IF(N1970="snížená",J1970,0)</f>
        <v>0</v>
      </c>
      <c r="BG1970" s="231">
        <f>IF(N1970="zákl. přenesená",J1970,0)</f>
        <v>0</v>
      </c>
      <c r="BH1970" s="231">
        <f>IF(N1970="sníž. přenesená",J1970,0)</f>
        <v>0</v>
      </c>
      <c r="BI1970" s="231">
        <f>IF(N1970="nulová",J1970,0)</f>
        <v>0</v>
      </c>
      <c r="BJ1970" s="18" t="s">
        <v>81</v>
      </c>
      <c r="BK1970" s="231">
        <f>ROUND(I1970*H1970,2)</f>
        <v>0</v>
      </c>
      <c r="BL1970" s="18" t="s">
        <v>251</v>
      </c>
      <c r="BM1970" s="230" t="s">
        <v>1930</v>
      </c>
    </row>
    <row r="1971" s="2" customFormat="1">
      <c r="A1971" s="39"/>
      <c r="B1971" s="40"/>
      <c r="C1971" s="41"/>
      <c r="D1971" s="232" t="s">
        <v>170</v>
      </c>
      <c r="E1971" s="41"/>
      <c r="F1971" s="233" t="s">
        <v>1931</v>
      </c>
      <c r="G1971" s="41"/>
      <c r="H1971" s="41"/>
      <c r="I1971" s="234"/>
      <c r="J1971" s="41"/>
      <c r="K1971" s="41"/>
      <c r="L1971" s="45"/>
      <c r="M1971" s="235"/>
      <c r="N1971" s="236"/>
      <c r="O1971" s="92"/>
      <c r="P1971" s="92"/>
      <c r="Q1971" s="92"/>
      <c r="R1971" s="92"/>
      <c r="S1971" s="92"/>
      <c r="T1971" s="93"/>
      <c r="U1971" s="39"/>
      <c r="V1971" s="39"/>
      <c r="W1971" s="39"/>
      <c r="X1971" s="39"/>
      <c r="Y1971" s="39"/>
      <c r="Z1971" s="39"/>
      <c r="AA1971" s="39"/>
      <c r="AB1971" s="39"/>
      <c r="AC1971" s="39"/>
      <c r="AD1971" s="39"/>
      <c r="AE1971" s="39"/>
      <c r="AT1971" s="18" t="s">
        <v>170</v>
      </c>
      <c r="AU1971" s="18" t="s">
        <v>83</v>
      </c>
    </row>
    <row r="1972" s="13" customFormat="1">
      <c r="A1972" s="13"/>
      <c r="B1972" s="237"/>
      <c r="C1972" s="238"/>
      <c r="D1972" s="232" t="s">
        <v>172</v>
      </c>
      <c r="E1972" s="239" t="s">
        <v>1</v>
      </c>
      <c r="F1972" s="240" t="s">
        <v>1932</v>
      </c>
      <c r="G1972" s="238"/>
      <c r="H1972" s="239" t="s">
        <v>1</v>
      </c>
      <c r="I1972" s="241"/>
      <c r="J1972" s="238"/>
      <c r="K1972" s="238"/>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172</v>
      </c>
      <c r="AU1972" s="246" t="s">
        <v>83</v>
      </c>
      <c r="AV1972" s="13" t="s">
        <v>81</v>
      </c>
      <c r="AW1972" s="13" t="s">
        <v>30</v>
      </c>
      <c r="AX1972" s="13" t="s">
        <v>73</v>
      </c>
      <c r="AY1972" s="246" t="s">
        <v>160</v>
      </c>
    </row>
    <row r="1973" s="14" customFormat="1">
      <c r="A1973" s="14"/>
      <c r="B1973" s="247"/>
      <c r="C1973" s="248"/>
      <c r="D1973" s="232" t="s">
        <v>172</v>
      </c>
      <c r="E1973" s="249" t="s">
        <v>1</v>
      </c>
      <c r="F1973" s="250" t="s">
        <v>1933</v>
      </c>
      <c r="G1973" s="248"/>
      <c r="H1973" s="251">
        <v>130.19999999999999</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172</v>
      </c>
      <c r="AU1973" s="257" t="s">
        <v>83</v>
      </c>
      <c r="AV1973" s="14" t="s">
        <v>83</v>
      </c>
      <c r="AW1973" s="14" t="s">
        <v>30</v>
      </c>
      <c r="AX1973" s="14" t="s">
        <v>73</v>
      </c>
      <c r="AY1973" s="257" t="s">
        <v>160</v>
      </c>
    </row>
    <row r="1974" s="13" customFormat="1">
      <c r="A1974" s="13"/>
      <c r="B1974" s="237"/>
      <c r="C1974" s="238"/>
      <c r="D1974" s="232" t="s">
        <v>172</v>
      </c>
      <c r="E1974" s="239" t="s">
        <v>1</v>
      </c>
      <c r="F1974" s="240" t="s">
        <v>1934</v>
      </c>
      <c r="G1974" s="238"/>
      <c r="H1974" s="239" t="s">
        <v>1</v>
      </c>
      <c r="I1974" s="241"/>
      <c r="J1974" s="238"/>
      <c r="K1974" s="238"/>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172</v>
      </c>
      <c r="AU1974" s="246" t="s">
        <v>83</v>
      </c>
      <c r="AV1974" s="13" t="s">
        <v>81</v>
      </c>
      <c r="AW1974" s="13" t="s">
        <v>30</v>
      </c>
      <c r="AX1974" s="13" t="s">
        <v>73</v>
      </c>
      <c r="AY1974" s="246" t="s">
        <v>160</v>
      </c>
    </row>
    <row r="1975" s="14" customFormat="1">
      <c r="A1975" s="14"/>
      <c r="B1975" s="247"/>
      <c r="C1975" s="248"/>
      <c r="D1975" s="232" t="s">
        <v>172</v>
      </c>
      <c r="E1975" s="249" t="s">
        <v>1</v>
      </c>
      <c r="F1975" s="250" t="s">
        <v>1935</v>
      </c>
      <c r="G1975" s="248"/>
      <c r="H1975" s="251">
        <v>2.1000000000000001</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172</v>
      </c>
      <c r="AU1975" s="257" t="s">
        <v>83</v>
      </c>
      <c r="AV1975" s="14" t="s">
        <v>83</v>
      </c>
      <c r="AW1975" s="14" t="s">
        <v>30</v>
      </c>
      <c r="AX1975" s="14" t="s">
        <v>73</v>
      </c>
      <c r="AY1975" s="257" t="s">
        <v>160</v>
      </c>
    </row>
    <row r="1976" s="16" customFormat="1">
      <c r="A1976" s="16"/>
      <c r="B1976" s="269"/>
      <c r="C1976" s="270"/>
      <c r="D1976" s="232" t="s">
        <v>172</v>
      </c>
      <c r="E1976" s="271" t="s">
        <v>1</v>
      </c>
      <c r="F1976" s="272" t="s">
        <v>182</v>
      </c>
      <c r="G1976" s="270"/>
      <c r="H1976" s="273">
        <v>132.30000000000001</v>
      </c>
      <c r="I1976" s="274"/>
      <c r="J1976" s="270"/>
      <c r="K1976" s="270"/>
      <c r="L1976" s="275"/>
      <c r="M1976" s="276"/>
      <c r="N1976" s="277"/>
      <c r="O1976" s="277"/>
      <c r="P1976" s="277"/>
      <c r="Q1976" s="277"/>
      <c r="R1976" s="277"/>
      <c r="S1976" s="277"/>
      <c r="T1976" s="278"/>
      <c r="U1976" s="16"/>
      <c r="V1976" s="16"/>
      <c r="W1976" s="16"/>
      <c r="X1976" s="16"/>
      <c r="Y1976" s="16"/>
      <c r="Z1976" s="16"/>
      <c r="AA1976" s="16"/>
      <c r="AB1976" s="16"/>
      <c r="AC1976" s="16"/>
      <c r="AD1976" s="16"/>
      <c r="AE1976" s="16"/>
      <c r="AT1976" s="279" t="s">
        <v>172</v>
      </c>
      <c r="AU1976" s="279" t="s">
        <v>83</v>
      </c>
      <c r="AV1976" s="16" t="s">
        <v>168</v>
      </c>
      <c r="AW1976" s="16" t="s">
        <v>30</v>
      </c>
      <c r="AX1976" s="16" t="s">
        <v>81</v>
      </c>
      <c r="AY1976" s="279" t="s">
        <v>160</v>
      </c>
    </row>
    <row r="1977" s="2" customFormat="1" ht="16.5" customHeight="1">
      <c r="A1977" s="39"/>
      <c r="B1977" s="40"/>
      <c r="C1977" s="281" t="s">
        <v>1936</v>
      </c>
      <c r="D1977" s="281" t="s">
        <v>832</v>
      </c>
      <c r="E1977" s="282" t="s">
        <v>1937</v>
      </c>
      <c r="F1977" s="283" t="s">
        <v>1938</v>
      </c>
      <c r="G1977" s="284" t="s">
        <v>166</v>
      </c>
      <c r="H1977" s="285">
        <v>132.30000000000001</v>
      </c>
      <c r="I1977" s="286"/>
      <c r="J1977" s="287">
        <f>ROUND(I1977*H1977,2)</f>
        <v>0</v>
      </c>
      <c r="K1977" s="283" t="s">
        <v>835</v>
      </c>
      <c r="L1977" s="288"/>
      <c r="M1977" s="289" t="s">
        <v>1</v>
      </c>
      <c r="N1977" s="290" t="s">
        <v>38</v>
      </c>
      <c r="O1977" s="92"/>
      <c r="P1977" s="228">
        <f>O1977*H1977</f>
        <v>0</v>
      </c>
      <c r="Q1977" s="228">
        <v>0.0012999999999999999</v>
      </c>
      <c r="R1977" s="228">
        <f>Q1977*H1977</f>
        <v>0.17199</v>
      </c>
      <c r="S1977" s="228">
        <v>0</v>
      </c>
      <c r="T1977" s="229">
        <f>S1977*H1977</f>
        <v>0</v>
      </c>
      <c r="U1977" s="39"/>
      <c r="V1977" s="39"/>
      <c r="W1977" s="39"/>
      <c r="X1977" s="39"/>
      <c r="Y1977" s="39"/>
      <c r="Z1977" s="39"/>
      <c r="AA1977" s="39"/>
      <c r="AB1977" s="39"/>
      <c r="AC1977" s="39"/>
      <c r="AD1977" s="39"/>
      <c r="AE1977" s="39"/>
      <c r="AR1977" s="230" t="s">
        <v>399</v>
      </c>
      <c r="AT1977" s="230" t="s">
        <v>832</v>
      </c>
      <c r="AU1977" s="230" t="s">
        <v>83</v>
      </c>
      <c r="AY1977" s="18" t="s">
        <v>160</v>
      </c>
      <c r="BE1977" s="231">
        <f>IF(N1977="základní",J1977,0)</f>
        <v>0</v>
      </c>
      <c r="BF1977" s="231">
        <f>IF(N1977="snížená",J1977,0)</f>
        <v>0</v>
      </c>
      <c r="BG1977" s="231">
        <f>IF(N1977="zákl. přenesená",J1977,0)</f>
        <v>0</v>
      </c>
      <c r="BH1977" s="231">
        <f>IF(N1977="sníž. přenesená",J1977,0)</f>
        <v>0</v>
      </c>
      <c r="BI1977" s="231">
        <f>IF(N1977="nulová",J1977,0)</f>
        <v>0</v>
      </c>
      <c r="BJ1977" s="18" t="s">
        <v>81</v>
      </c>
      <c r="BK1977" s="231">
        <f>ROUND(I1977*H1977,2)</f>
        <v>0</v>
      </c>
      <c r="BL1977" s="18" t="s">
        <v>251</v>
      </c>
      <c r="BM1977" s="230" t="s">
        <v>1939</v>
      </c>
    </row>
    <row r="1978" s="2" customFormat="1">
      <c r="A1978" s="39"/>
      <c r="B1978" s="40"/>
      <c r="C1978" s="41"/>
      <c r="D1978" s="232" t="s">
        <v>170</v>
      </c>
      <c r="E1978" s="41"/>
      <c r="F1978" s="233" t="s">
        <v>1938</v>
      </c>
      <c r="G1978" s="41"/>
      <c r="H1978" s="41"/>
      <c r="I1978" s="234"/>
      <c r="J1978" s="41"/>
      <c r="K1978" s="41"/>
      <c r="L1978" s="45"/>
      <c r="M1978" s="235"/>
      <c r="N1978" s="236"/>
      <c r="O1978" s="92"/>
      <c r="P1978" s="92"/>
      <c r="Q1978" s="92"/>
      <c r="R1978" s="92"/>
      <c r="S1978" s="92"/>
      <c r="T1978" s="93"/>
      <c r="U1978" s="39"/>
      <c r="V1978" s="39"/>
      <c r="W1978" s="39"/>
      <c r="X1978" s="39"/>
      <c r="Y1978" s="39"/>
      <c r="Z1978" s="39"/>
      <c r="AA1978" s="39"/>
      <c r="AB1978" s="39"/>
      <c r="AC1978" s="39"/>
      <c r="AD1978" s="39"/>
      <c r="AE1978" s="39"/>
      <c r="AT1978" s="18" t="s">
        <v>170</v>
      </c>
      <c r="AU1978" s="18" t="s">
        <v>83</v>
      </c>
    </row>
    <row r="1979" s="2" customFormat="1" ht="24.15" customHeight="1">
      <c r="A1979" s="39"/>
      <c r="B1979" s="40"/>
      <c r="C1979" s="219" t="s">
        <v>1940</v>
      </c>
      <c r="D1979" s="219" t="s">
        <v>163</v>
      </c>
      <c r="E1979" s="220" t="s">
        <v>1941</v>
      </c>
      <c r="F1979" s="221" t="s">
        <v>1942</v>
      </c>
      <c r="G1979" s="222" t="s">
        <v>227</v>
      </c>
      <c r="H1979" s="223">
        <v>0.17199999999999999</v>
      </c>
      <c r="I1979" s="224"/>
      <c r="J1979" s="225">
        <f>ROUND(I1979*H1979,2)</f>
        <v>0</v>
      </c>
      <c r="K1979" s="221" t="s">
        <v>167</v>
      </c>
      <c r="L1979" s="45"/>
      <c r="M1979" s="226" t="s">
        <v>1</v>
      </c>
      <c r="N1979" s="227" t="s">
        <v>38</v>
      </c>
      <c r="O1979" s="92"/>
      <c r="P1979" s="228">
        <f>O1979*H1979</f>
        <v>0</v>
      </c>
      <c r="Q1979" s="228">
        <v>0</v>
      </c>
      <c r="R1979" s="228">
        <f>Q1979*H1979</f>
        <v>0</v>
      </c>
      <c r="S1979" s="228">
        <v>0</v>
      </c>
      <c r="T1979" s="229">
        <f>S1979*H1979</f>
        <v>0</v>
      </c>
      <c r="U1979" s="39"/>
      <c r="V1979" s="39"/>
      <c r="W1979" s="39"/>
      <c r="X1979" s="39"/>
      <c r="Y1979" s="39"/>
      <c r="Z1979" s="39"/>
      <c r="AA1979" s="39"/>
      <c r="AB1979" s="39"/>
      <c r="AC1979" s="39"/>
      <c r="AD1979" s="39"/>
      <c r="AE1979" s="39"/>
      <c r="AR1979" s="230" t="s">
        <v>251</v>
      </c>
      <c r="AT1979" s="230" t="s">
        <v>163</v>
      </c>
      <c r="AU1979" s="230" t="s">
        <v>83</v>
      </c>
      <c r="AY1979" s="18" t="s">
        <v>160</v>
      </c>
      <c r="BE1979" s="231">
        <f>IF(N1979="základní",J1979,0)</f>
        <v>0</v>
      </c>
      <c r="BF1979" s="231">
        <f>IF(N1979="snížená",J1979,0)</f>
        <v>0</v>
      </c>
      <c r="BG1979" s="231">
        <f>IF(N1979="zákl. přenesená",J1979,0)</f>
        <v>0</v>
      </c>
      <c r="BH1979" s="231">
        <f>IF(N1979="sníž. přenesená",J1979,0)</f>
        <v>0</v>
      </c>
      <c r="BI1979" s="231">
        <f>IF(N1979="nulová",J1979,0)</f>
        <v>0</v>
      </c>
      <c r="BJ1979" s="18" t="s">
        <v>81</v>
      </c>
      <c r="BK1979" s="231">
        <f>ROUND(I1979*H1979,2)</f>
        <v>0</v>
      </c>
      <c r="BL1979" s="18" t="s">
        <v>251</v>
      </c>
      <c r="BM1979" s="230" t="s">
        <v>1943</v>
      </c>
    </row>
    <row r="1980" s="2" customFormat="1">
      <c r="A1980" s="39"/>
      <c r="B1980" s="40"/>
      <c r="C1980" s="41"/>
      <c r="D1980" s="232" t="s">
        <v>170</v>
      </c>
      <c r="E1980" s="41"/>
      <c r="F1980" s="233" t="s">
        <v>1944</v>
      </c>
      <c r="G1980" s="41"/>
      <c r="H1980" s="41"/>
      <c r="I1980" s="234"/>
      <c r="J1980" s="41"/>
      <c r="K1980" s="41"/>
      <c r="L1980" s="45"/>
      <c r="M1980" s="235"/>
      <c r="N1980" s="236"/>
      <c r="O1980" s="92"/>
      <c r="P1980" s="92"/>
      <c r="Q1980" s="92"/>
      <c r="R1980" s="92"/>
      <c r="S1980" s="92"/>
      <c r="T1980" s="93"/>
      <c r="U1980" s="39"/>
      <c r="V1980" s="39"/>
      <c r="W1980" s="39"/>
      <c r="X1980" s="39"/>
      <c r="Y1980" s="39"/>
      <c r="Z1980" s="39"/>
      <c r="AA1980" s="39"/>
      <c r="AB1980" s="39"/>
      <c r="AC1980" s="39"/>
      <c r="AD1980" s="39"/>
      <c r="AE1980" s="39"/>
      <c r="AT1980" s="18" t="s">
        <v>170</v>
      </c>
      <c r="AU1980" s="18" t="s">
        <v>83</v>
      </c>
    </row>
    <row r="1981" s="12" customFormat="1" ht="25.92" customHeight="1">
      <c r="A1981" s="12"/>
      <c r="B1981" s="203"/>
      <c r="C1981" s="204"/>
      <c r="D1981" s="205" t="s">
        <v>72</v>
      </c>
      <c r="E1981" s="206" t="s">
        <v>1945</v>
      </c>
      <c r="F1981" s="206" t="s">
        <v>1946</v>
      </c>
      <c r="G1981" s="204"/>
      <c r="H1981" s="204"/>
      <c r="I1981" s="207"/>
      <c r="J1981" s="208">
        <f>BK1981</f>
        <v>0</v>
      </c>
      <c r="K1981" s="204"/>
      <c r="L1981" s="209"/>
      <c r="M1981" s="210"/>
      <c r="N1981" s="211"/>
      <c r="O1981" s="211"/>
      <c r="P1981" s="212">
        <f>P1982</f>
        <v>0</v>
      </c>
      <c r="Q1981" s="211"/>
      <c r="R1981" s="212">
        <f>R1982</f>
        <v>0</v>
      </c>
      <c r="S1981" s="211"/>
      <c r="T1981" s="213">
        <f>T1982</f>
        <v>0</v>
      </c>
      <c r="U1981" s="12"/>
      <c r="V1981" s="12"/>
      <c r="W1981" s="12"/>
      <c r="X1981" s="12"/>
      <c r="Y1981" s="12"/>
      <c r="Z1981" s="12"/>
      <c r="AA1981" s="12"/>
      <c r="AB1981" s="12"/>
      <c r="AC1981" s="12"/>
      <c r="AD1981" s="12"/>
      <c r="AE1981" s="12"/>
      <c r="AR1981" s="214" t="s">
        <v>201</v>
      </c>
      <c r="AT1981" s="215" t="s">
        <v>72</v>
      </c>
      <c r="AU1981" s="215" t="s">
        <v>73</v>
      </c>
      <c r="AY1981" s="214" t="s">
        <v>160</v>
      </c>
      <c r="BK1981" s="216">
        <f>BK1982</f>
        <v>0</v>
      </c>
    </row>
    <row r="1982" s="12" customFormat="1" ht="22.8" customHeight="1">
      <c r="A1982" s="12"/>
      <c r="B1982" s="203"/>
      <c r="C1982" s="204"/>
      <c r="D1982" s="205" t="s">
        <v>72</v>
      </c>
      <c r="E1982" s="217" t="s">
        <v>1947</v>
      </c>
      <c r="F1982" s="217" t="s">
        <v>1948</v>
      </c>
      <c r="G1982" s="204"/>
      <c r="H1982" s="204"/>
      <c r="I1982" s="207"/>
      <c r="J1982" s="218">
        <f>BK1982</f>
        <v>0</v>
      </c>
      <c r="K1982" s="204"/>
      <c r="L1982" s="209"/>
      <c r="M1982" s="210"/>
      <c r="N1982" s="211"/>
      <c r="O1982" s="211"/>
      <c r="P1982" s="212">
        <f>SUM(P1983:P2002)</f>
        <v>0</v>
      </c>
      <c r="Q1982" s="211"/>
      <c r="R1982" s="212">
        <f>SUM(R1983:R2002)</f>
        <v>0</v>
      </c>
      <c r="S1982" s="211"/>
      <c r="T1982" s="213">
        <f>SUM(T1983:T2002)</f>
        <v>0</v>
      </c>
      <c r="U1982" s="12"/>
      <c r="V1982" s="12"/>
      <c r="W1982" s="12"/>
      <c r="X1982" s="12"/>
      <c r="Y1982" s="12"/>
      <c r="Z1982" s="12"/>
      <c r="AA1982" s="12"/>
      <c r="AB1982" s="12"/>
      <c r="AC1982" s="12"/>
      <c r="AD1982" s="12"/>
      <c r="AE1982" s="12"/>
      <c r="AR1982" s="214" t="s">
        <v>201</v>
      </c>
      <c r="AT1982" s="215" t="s">
        <v>72</v>
      </c>
      <c r="AU1982" s="215" t="s">
        <v>81</v>
      </c>
      <c r="AY1982" s="214" t="s">
        <v>160</v>
      </c>
      <c r="BK1982" s="216">
        <f>SUM(BK1983:BK2002)</f>
        <v>0</v>
      </c>
    </row>
    <row r="1983" s="2" customFormat="1" ht="33" customHeight="1">
      <c r="A1983" s="39"/>
      <c r="B1983" s="40"/>
      <c r="C1983" s="219" t="s">
        <v>1949</v>
      </c>
      <c r="D1983" s="219" t="s">
        <v>163</v>
      </c>
      <c r="E1983" s="220" t="s">
        <v>1950</v>
      </c>
      <c r="F1983" s="221" t="s">
        <v>1951</v>
      </c>
      <c r="G1983" s="222" t="s">
        <v>1952</v>
      </c>
      <c r="H1983" s="223">
        <v>1</v>
      </c>
      <c r="I1983" s="224"/>
      <c r="J1983" s="225">
        <f>ROUND(I1983*H1983,2)</f>
        <v>0</v>
      </c>
      <c r="K1983" s="221" t="s">
        <v>1</v>
      </c>
      <c r="L1983" s="45"/>
      <c r="M1983" s="226" t="s">
        <v>1</v>
      </c>
      <c r="N1983" s="227" t="s">
        <v>38</v>
      </c>
      <c r="O1983" s="92"/>
      <c r="P1983" s="228">
        <f>O1983*H1983</f>
        <v>0</v>
      </c>
      <c r="Q1983" s="228">
        <v>0</v>
      </c>
      <c r="R1983" s="228">
        <f>Q1983*H1983</f>
        <v>0</v>
      </c>
      <c r="S1983" s="228">
        <v>0</v>
      </c>
      <c r="T1983" s="229">
        <f>S1983*H1983</f>
        <v>0</v>
      </c>
      <c r="U1983" s="39"/>
      <c r="V1983" s="39"/>
      <c r="W1983" s="39"/>
      <c r="X1983" s="39"/>
      <c r="Y1983" s="39"/>
      <c r="Z1983" s="39"/>
      <c r="AA1983" s="39"/>
      <c r="AB1983" s="39"/>
      <c r="AC1983" s="39"/>
      <c r="AD1983" s="39"/>
      <c r="AE1983" s="39"/>
      <c r="AR1983" s="230" t="s">
        <v>1953</v>
      </c>
      <c r="AT1983" s="230" t="s">
        <v>163</v>
      </c>
      <c r="AU1983" s="230" t="s">
        <v>83</v>
      </c>
      <c r="AY1983" s="18" t="s">
        <v>160</v>
      </c>
      <c r="BE1983" s="231">
        <f>IF(N1983="základní",J1983,0)</f>
        <v>0</v>
      </c>
      <c r="BF1983" s="231">
        <f>IF(N1983="snížená",J1983,0)</f>
        <v>0</v>
      </c>
      <c r="BG1983" s="231">
        <f>IF(N1983="zákl. přenesená",J1983,0)</f>
        <v>0</v>
      </c>
      <c r="BH1983" s="231">
        <f>IF(N1983="sníž. přenesená",J1983,0)</f>
        <v>0</v>
      </c>
      <c r="BI1983" s="231">
        <f>IF(N1983="nulová",J1983,0)</f>
        <v>0</v>
      </c>
      <c r="BJ1983" s="18" t="s">
        <v>81</v>
      </c>
      <c r="BK1983" s="231">
        <f>ROUND(I1983*H1983,2)</f>
        <v>0</v>
      </c>
      <c r="BL1983" s="18" t="s">
        <v>1953</v>
      </c>
      <c r="BM1983" s="230" t="s">
        <v>1954</v>
      </c>
    </row>
    <row r="1984" s="2" customFormat="1">
      <c r="A1984" s="39"/>
      <c r="B1984" s="40"/>
      <c r="C1984" s="41"/>
      <c r="D1984" s="232" t="s">
        <v>170</v>
      </c>
      <c r="E1984" s="41"/>
      <c r="F1984" s="233" t="s">
        <v>1951</v>
      </c>
      <c r="G1984" s="41"/>
      <c r="H1984" s="41"/>
      <c r="I1984" s="234"/>
      <c r="J1984" s="41"/>
      <c r="K1984" s="41"/>
      <c r="L1984" s="45"/>
      <c r="M1984" s="235"/>
      <c r="N1984" s="236"/>
      <c r="O1984" s="92"/>
      <c r="P1984" s="92"/>
      <c r="Q1984" s="92"/>
      <c r="R1984" s="92"/>
      <c r="S1984" s="92"/>
      <c r="T1984" s="93"/>
      <c r="U1984" s="39"/>
      <c r="V1984" s="39"/>
      <c r="W1984" s="39"/>
      <c r="X1984" s="39"/>
      <c r="Y1984" s="39"/>
      <c r="Z1984" s="39"/>
      <c r="AA1984" s="39"/>
      <c r="AB1984" s="39"/>
      <c r="AC1984" s="39"/>
      <c r="AD1984" s="39"/>
      <c r="AE1984" s="39"/>
      <c r="AT1984" s="18" t="s">
        <v>170</v>
      </c>
      <c r="AU1984" s="18" t="s">
        <v>83</v>
      </c>
    </row>
    <row r="1985" s="2" customFormat="1" ht="24.15" customHeight="1">
      <c r="A1985" s="39"/>
      <c r="B1985" s="40"/>
      <c r="C1985" s="219" t="s">
        <v>1955</v>
      </c>
      <c r="D1985" s="219" t="s">
        <v>163</v>
      </c>
      <c r="E1985" s="220" t="s">
        <v>1956</v>
      </c>
      <c r="F1985" s="221" t="s">
        <v>1957</v>
      </c>
      <c r="G1985" s="222" t="s">
        <v>698</v>
      </c>
      <c r="H1985" s="223">
        <v>1</v>
      </c>
      <c r="I1985" s="224"/>
      <c r="J1985" s="225">
        <f>ROUND(I1985*H1985,2)</f>
        <v>0</v>
      </c>
      <c r="K1985" s="221" t="s">
        <v>1</v>
      </c>
      <c r="L1985" s="45"/>
      <c r="M1985" s="226" t="s">
        <v>1</v>
      </c>
      <c r="N1985" s="227" t="s">
        <v>38</v>
      </c>
      <c r="O1985" s="92"/>
      <c r="P1985" s="228">
        <f>O1985*H1985</f>
        <v>0</v>
      </c>
      <c r="Q1985" s="228">
        <v>0</v>
      </c>
      <c r="R1985" s="228">
        <f>Q1985*H1985</f>
        <v>0</v>
      </c>
      <c r="S1985" s="228">
        <v>0</v>
      </c>
      <c r="T1985" s="229">
        <f>S1985*H1985</f>
        <v>0</v>
      </c>
      <c r="U1985" s="39"/>
      <c r="V1985" s="39"/>
      <c r="W1985" s="39"/>
      <c r="X1985" s="39"/>
      <c r="Y1985" s="39"/>
      <c r="Z1985" s="39"/>
      <c r="AA1985" s="39"/>
      <c r="AB1985" s="39"/>
      <c r="AC1985" s="39"/>
      <c r="AD1985" s="39"/>
      <c r="AE1985" s="39"/>
      <c r="AR1985" s="230" t="s">
        <v>1953</v>
      </c>
      <c r="AT1985" s="230" t="s">
        <v>163</v>
      </c>
      <c r="AU1985" s="230" t="s">
        <v>83</v>
      </c>
      <c r="AY1985" s="18" t="s">
        <v>160</v>
      </c>
      <c r="BE1985" s="231">
        <f>IF(N1985="základní",J1985,0)</f>
        <v>0</v>
      </c>
      <c r="BF1985" s="231">
        <f>IF(N1985="snížená",J1985,0)</f>
        <v>0</v>
      </c>
      <c r="BG1985" s="231">
        <f>IF(N1985="zákl. přenesená",J1985,0)</f>
        <v>0</v>
      </c>
      <c r="BH1985" s="231">
        <f>IF(N1985="sníž. přenesená",J1985,0)</f>
        <v>0</v>
      </c>
      <c r="BI1985" s="231">
        <f>IF(N1985="nulová",J1985,0)</f>
        <v>0</v>
      </c>
      <c r="BJ1985" s="18" t="s">
        <v>81</v>
      </c>
      <c r="BK1985" s="231">
        <f>ROUND(I1985*H1985,2)</f>
        <v>0</v>
      </c>
      <c r="BL1985" s="18" t="s">
        <v>1953</v>
      </c>
      <c r="BM1985" s="230" t="s">
        <v>1958</v>
      </c>
    </row>
    <row r="1986" s="2" customFormat="1" ht="16.5" customHeight="1">
      <c r="A1986" s="39"/>
      <c r="B1986" s="40"/>
      <c r="C1986" s="219" t="s">
        <v>1959</v>
      </c>
      <c r="D1986" s="219" t="s">
        <v>163</v>
      </c>
      <c r="E1986" s="220" t="s">
        <v>1960</v>
      </c>
      <c r="F1986" s="221" t="s">
        <v>1961</v>
      </c>
      <c r="G1986" s="222" t="s">
        <v>698</v>
      </c>
      <c r="H1986" s="223">
        <v>1</v>
      </c>
      <c r="I1986" s="224"/>
      <c r="J1986" s="225">
        <f>ROUND(I1986*H1986,2)</f>
        <v>0</v>
      </c>
      <c r="K1986" s="221" t="s">
        <v>1</v>
      </c>
      <c r="L1986" s="45"/>
      <c r="M1986" s="226" t="s">
        <v>1</v>
      </c>
      <c r="N1986" s="227" t="s">
        <v>38</v>
      </c>
      <c r="O1986" s="92"/>
      <c r="P1986" s="228">
        <f>O1986*H1986</f>
        <v>0</v>
      </c>
      <c r="Q1986" s="228">
        <v>0</v>
      </c>
      <c r="R1986" s="228">
        <f>Q1986*H1986</f>
        <v>0</v>
      </c>
      <c r="S1986" s="228">
        <v>0</v>
      </c>
      <c r="T1986" s="229">
        <f>S1986*H1986</f>
        <v>0</v>
      </c>
      <c r="U1986" s="39"/>
      <c r="V1986" s="39"/>
      <c r="W1986" s="39"/>
      <c r="X1986" s="39"/>
      <c r="Y1986" s="39"/>
      <c r="Z1986" s="39"/>
      <c r="AA1986" s="39"/>
      <c r="AB1986" s="39"/>
      <c r="AC1986" s="39"/>
      <c r="AD1986" s="39"/>
      <c r="AE1986" s="39"/>
      <c r="AR1986" s="230" t="s">
        <v>1953</v>
      </c>
      <c r="AT1986" s="230" t="s">
        <v>163</v>
      </c>
      <c r="AU1986" s="230" t="s">
        <v>83</v>
      </c>
      <c r="AY1986" s="18" t="s">
        <v>160</v>
      </c>
      <c r="BE1986" s="231">
        <f>IF(N1986="základní",J1986,0)</f>
        <v>0</v>
      </c>
      <c r="BF1986" s="231">
        <f>IF(N1986="snížená",J1986,0)</f>
        <v>0</v>
      </c>
      <c r="BG1986" s="231">
        <f>IF(N1986="zákl. přenesená",J1986,0)</f>
        <v>0</v>
      </c>
      <c r="BH1986" s="231">
        <f>IF(N1986="sníž. přenesená",J1986,0)</f>
        <v>0</v>
      </c>
      <c r="BI1986" s="231">
        <f>IF(N1986="nulová",J1986,0)</f>
        <v>0</v>
      </c>
      <c r="BJ1986" s="18" t="s">
        <v>81</v>
      </c>
      <c r="BK1986" s="231">
        <f>ROUND(I1986*H1986,2)</f>
        <v>0</v>
      </c>
      <c r="BL1986" s="18" t="s">
        <v>1953</v>
      </c>
      <c r="BM1986" s="230" t="s">
        <v>1962</v>
      </c>
    </row>
    <row r="1987" s="2" customFormat="1">
      <c r="A1987" s="39"/>
      <c r="B1987" s="40"/>
      <c r="C1987" s="41"/>
      <c r="D1987" s="232" t="s">
        <v>170</v>
      </c>
      <c r="E1987" s="41"/>
      <c r="F1987" s="233" t="s">
        <v>1963</v>
      </c>
      <c r="G1987" s="41"/>
      <c r="H1987" s="41"/>
      <c r="I1987" s="234"/>
      <c r="J1987" s="41"/>
      <c r="K1987" s="41"/>
      <c r="L1987" s="45"/>
      <c r="M1987" s="235"/>
      <c r="N1987" s="236"/>
      <c r="O1987" s="92"/>
      <c r="P1987" s="92"/>
      <c r="Q1987" s="92"/>
      <c r="R1987" s="92"/>
      <c r="S1987" s="92"/>
      <c r="T1987" s="93"/>
      <c r="U1987" s="39"/>
      <c r="V1987" s="39"/>
      <c r="W1987" s="39"/>
      <c r="X1987" s="39"/>
      <c r="Y1987" s="39"/>
      <c r="Z1987" s="39"/>
      <c r="AA1987" s="39"/>
      <c r="AB1987" s="39"/>
      <c r="AC1987" s="39"/>
      <c r="AD1987" s="39"/>
      <c r="AE1987" s="39"/>
      <c r="AT1987" s="18" t="s">
        <v>170</v>
      </c>
      <c r="AU1987" s="18" t="s">
        <v>83</v>
      </c>
    </row>
    <row r="1988" s="2" customFormat="1" ht="16.5" customHeight="1">
      <c r="A1988" s="39"/>
      <c r="B1988" s="40"/>
      <c r="C1988" s="219" t="s">
        <v>1964</v>
      </c>
      <c r="D1988" s="219" t="s">
        <v>163</v>
      </c>
      <c r="E1988" s="220" t="s">
        <v>1965</v>
      </c>
      <c r="F1988" s="221" t="s">
        <v>1966</v>
      </c>
      <c r="G1988" s="222" t="s">
        <v>698</v>
      </c>
      <c r="H1988" s="223">
        <v>1</v>
      </c>
      <c r="I1988" s="224"/>
      <c r="J1988" s="225">
        <f>ROUND(I1988*H1988,2)</f>
        <v>0</v>
      </c>
      <c r="K1988" s="221" t="s">
        <v>1</v>
      </c>
      <c r="L1988" s="45"/>
      <c r="M1988" s="226" t="s">
        <v>1</v>
      </c>
      <c r="N1988" s="227" t="s">
        <v>38</v>
      </c>
      <c r="O1988" s="92"/>
      <c r="P1988" s="228">
        <f>O1988*H1988</f>
        <v>0</v>
      </c>
      <c r="Q1988" s="228">
        <v>0</v>
      </c>
      <c r="R1988" s="228">
        <f>Q1988*H1988</f>
        <v>0</v>
      </c>
      <c r="S1988" s="228">
        <v>0</v>
      </c>
      <c r="T1988" s="229">
        <f>S1988*H1988</f>
        <v>0</v>
      </c>
      <c r="U1988" s="39"/>
      <c r="V1988" s="39"/>
      <c r="W1988" s="39"/>
      <c r="X1988" s="39"/>
      <c r="Y1988" s="39"/>
      <c r="Z1988" s="39"/>
      <c r="AA1988" s="39"/>
      <c r="AB1988" s="39"/>
      <c r="AC1988" s="39"/>
      <c r="AD1988" s="39"/>
      <c r="AE1988" s="39"/>
      <c r="AR1988" s="230" t="s">
        <v>1953</v>
      </c>
      <c r="AT1988" s="230" t="s">
        <v>163</v>
      </c>
      <c r="AU1988" s="230" t="s">
        <v>83</v>
      </c>
      <c r="AY1988" s="18" t="s">
        <v>160</v>
      </c>
      <c r="BE1988" s="231">
        <f>IF(N1988="základní",J1988,0)</f>
        <v>0</v>
      </c>
      <c r="BF1988" s="231">
        <f>IF(N1988="snížená",J1988,0)</f>
        <v>0</v>
      </c>
      <c r="BG1988" s="231">
        <f>IF(N1988="zákl. přenesená",J1988,0)</f>
        <v>0</v>
      </c>
      <c r="BH1988" s="231">
        <f>IF(N1988="sníž. přenesená",J1988,0)</f>
        <v>0</v>
      </c>
      <c r="BI1988" s="231">
        <f>IF(N1988="nulová",J1988,0)</f>
        <v>0</v>
      </c>
      <c r="BJ1988" s="18" t="s">
        <v>81</v>
      </c>
      <c r="BK1988" s="231">
        <f>ROUND(I1988*H1988,2)</f>
        <v>0</v>
      </c>
      <c r="BL1988" s="18" t="s">
        <v>1953</v>
      </c>
      <c r="BM1988" s="230" t="s">
        <v>1967</v>
      </c>
    </row>
    <row r="1989" s="2" customFormat="1">
      <c r="A1989" s="39"/>
      <c r="B1989" s="40"/>
      <c r="C1989" s="41"/>
      <c r="D1989" s="232" t="s">
        <v>170</v>
      </c>
      <c r="E1989" s="41"/>
      <c r="F1989" s="233" t="s">
        <v>1968</v>
      </c>
      <c r="G1989" s="41"/>
      <c r="H1989" s="41"/>
      <c r="I1989" s="234"/>
      <c r="J1989" s="41"/>
      <c r="K1989" s="41"/>
      <c r="L1989" s="45"/>
      <c r="M1989" s="235"/>
      <c r="N1989" s="236"/>
      <c r="O1989" s="92"/>
      <c r="P1989" s="92"/>
      <c r="Q1989" s="92"/>
      <c r="R1989" s="92"/>
      <c r="S1989" s="92"/>
      <c r="T1989" s="93"/>
      <c r="U1989" s="39"/>
      <c r="V1989" s="39"/>
      <c r="W1989" s="39"/>
      <c r="X1989" s="39"/>
      <c r="Y1989" s="39"/>
      <c r="Z1989" s="39"/>
      <c r="AA1989" s="39"/>
      <c r="AB1989" s="39"/>
      <c r="AC1989" s="39"/>
      <c r="AD1989" s="39"/>
      <c r="AE1989" s="39"/>
      <c r="AT1989" s="18" t="s">
        <v>170</v>
      </c>
      <c r="AU1989" s="18" t="s">
        <v>83</v>
      </c>
    </row>
    <row r="1990" s="2" customFormat="1" ht="16.5" customHeight="1">
      <c r="A1990" s="39"/>
      <c r="B1990" s="40"/>
      <c r="C1990" s="219" t="s">
        <v>1969</v>
      </c>
      <c r="D1990" s="219" t="s">
        <v>163</v>
      </c>
      <c r="E1990" s="220" t="s">
        <v>1970</v>
      </c>
      <c r="F1990" s="221" t="s">
        <v>1971</v>
      </c>
      <c r="G1990" s="222" t="s">
        <v>698</v>
      </c>
      <c r="H1990" s="223">
        <v>1</v>
      </c>
      <c r="I1990" s="224"/>
      <c r="J1990" s="225">
        <f>ROUND(I1990*H1990,2)</f>
        <v>0</v>
      </c>
      <c r="K1990" s="221" t="s">
        <v>1</v>
      </c>
      <c r="L1990" s="45"/>
      <c r="M1990" s="226" t="s">
        <v>1</v>
      </c>
      <c r="N1990" s="227" t="s">
        <v>38</v>
      </c>
      <c r="O1990" s="92"/>
      <c r="P1990" s="228">
        <f>O1990*H1990</f>
        <v>0</v>
      </c>
      <c r="Q1990" s="228">
        <v>0</v>
      </c>
      <c r="R1990" s="228">
        <f>Q1990*H1990</f>
        <v>0</v>
      </c>
      <c r="S1990" s="228">
        <v>0</v>
      </c>
      <c r="T1990" s="229">
        <f>S1990*H1990</f>
        <v>0</v>
      </c>
      <c r="U1990" s="39"/>
      <c r="V1990" s="39"/>
      <c r="W1990" s="39"/>
      <c r="X1990" s="39"/>
      <c r="Y1990" s="39"/>
      <c r="Z1990" s="39"/>
      <c r="AA1990" s="39"/>
      <c r="AB1990" s="39"/>
      <c r="AC1990" s="39"/>
      <c r="AD1990" s="39"/>
      <c r="AE1990" s="39"/>
      <c r="AR1990" s="230" t="s">
        <v>1953</v>
      </c>
      <c r="AT1990" s="230" t="s">
        <v>163</v>
      </c>
      <c r="AU1990" s="230" t="s">
        <v>83</v>
      </c>
      <c r="AY1990" s="18" t="s">
        <v>160</v>
      </c>
      <c r="BE1990" s="231">
        <f>IF(N1990="základní",J1990,0)</f>
        <v>0</v>
      </c>
      <c r="BF1990" s="231">
        <f>IF(N1990="snížená",J1990,0)</f>
        <v>0</v>
      </c>
      <c r="BG1990" s="231">
        <f>IF(N1990="zákl. přenesená",J1990,0)</f>
        <v>0</v>
      </c>
      <c r="BH1990" s="231">
        <f>IF(N1990="sníž. přenesená",J1990,0)</f>
        <v>0</v>
      </c>
      <c r="BI1990" s="231">
        <f>IF(N1990="nulová",J1990,0)</f>
        <v>0</v>
      </c>
      <c r="BJ1990" s="18" t="s">
        <v>81</v>
      </c>
      <c r="BK1990" s="231">
        <f>ROUND(I1990*H1990,2)</f>
        <v>0</v>
      </c>
      <c r="BL1990" s="18" t="s">
        <v>1953</v>
      </c>
      <c r="BM1990" s="230" t="s">
        <v>1972</v>
      </c>
    </row>
    <row r="1991" s="2" customFormat="1">
      <c r="A1991" s="39"/>
      <c r="B1991" s="40"/>
      <c r="C1991" s="41"/>
      <c r="D1991" s="232" t="s">
        <v>170</v>
      </c>
      <c r="E1991" s="41"/>
      <c r="F1991" s="233" t="s">
        <v>1973</v>
      </c>
      <c r="G1991" s="41"/>
      <c r="H1991" s="41"/>
      <c r="I1991" s="234"/>
      <c r="J1991" s="41"/>
      <c r="K1991" s="41"/>
      <c r="L1991" s="45"/>
      <c r="M1991" s="235"/>
      <c r="N1991" s="236"/>
      <c r="O1991" s="92"/>
      <c r="P1991" s="92"/>
      <c r="Q1991" s="92"/>
      <c r="R1991" s="92"/>
      <c r="S1991" s="92"/>
      <c r="T1991" s="93"/>
      <c r="U1991" s="39"/>
      <c r="V1991" s="39"/>
      <c r="W1991" s="39"/>
      <c r="X1991" s="39"/>
      <c r="Y1991" s="39"/>
      <c r="Z1991" s="39"/>
      <c r="AA1991" s="39"/>
      <c r="AB1991" s="39"/>
      <c r="AC1991" s="39"/>
      <c r="AD1991" s="39"/>
      <c r="AE1991" s="39"/>
      <c r="AT1991" s="18" t="s">
        <v>170</v>
      </c>
      <c r="AU1991" s="18" t="s">
        <v>83</v>
      </c>
    </row>
    <row r="1992" s="2" customFormat="1" ht="16.5" customHeight="1">
      <c r="A1992" s="39"/>
      <c r="B1992" s="40"/>
      <c r="C1992" s="219" t="s">
        <v>1974</v>
      </c>
      <c r="D1992" s="219" t="s">
        <v>163</v>
      </c>
      <c r="E1992" s="220" t="s">
        <v>1975</v>
      </c>
      <c r="F1992" s="221" t="s">
        <v>1976</v>
      </c>
      <c r="G1992" s="222" t="s">
        <v>698</v>
      </c>
      <c r="H1992" s="223">
        <v>1</v>
      </c>
      <c r="I1992" s="224"/>
      <c r="J1992" s="225">
        <f>ROUND(I1992*H1992,2)</f>
        <v>0</v>
      </c>
      <c r="K1992" s="221" t="s">
        <v>1</v>
      </c>
      <c r="L1992" s="45"/>
      <c r="M1992" s="226" t="s">
        <v>1</v>
      </c>
      <c r="N1992" s="227" t="s">
        <v>38</v>
      </c>
      <c r="O1992" s="92"/>
      <c r="P1992" s="228">
        <f>O1992*H1992</f>
        <v>0</v>
      </c>
      <c r="Q1992" s="228">
        <v>0</v>
      </c>
      <c r="R1992" s="228">
        <f>Q1992*H1992</f>
        <v>0</v>
      </c>
      <c r="S1992" s="228">
        <v>0</v>
      </c>
      <c r="T1992" s="229">
        <f>S1992*H1992</f>
        <v>0</v>
      </c>
      <c r="U1992" s="39"/>
      <c r="V1992" s="39"/>
      <c r="W1992" s="39"/>
      <c r="X1992" s="39"/>
      <c r="Y1992" s="39"/>
      <c r="Z1992" s="39"/>
      <c r="AA1992" s="39"/>
      <c r="AB1992" s="39"/>
      <c r="AC1992" s="39"/>
      <c r="AD1992" s="39"/>
      <c r="AE1992" s="39"/>
      <c r="AR1992" s="230" t="s">
        <v>1953</v>
      </c>
      <c r="AT1992" s="230" t="s">
        <v>163</v>
      </c>
      <c r="AU1992" s="230" t="s">
        <v>83</v>
      </c>
      <c r="AY1992" s="18" t="s">
        <v>160</v>
      </c>
      <c r="BE1992" s="231">
        <f>IF(N1992="základní",J1992,0)</f>
        <v>0</v>
      </c>
      <c r="BF1992" s="231">
        <f>IF(N1992="snížená",J1992,0)</f>
        <v>0</v>
      </c>
      <c r="BG1992" s="231">
        <f>IF(N1992="zákl. přenesená",J1992,0)</f>
        <v>0</v>
      </c>
      <c r="BH1992" s="231">
        <f>IF(N1992="sníž. přenesená",J1992,0)</f>
        <v>0</v>
      </c>
      <c r="BI1992" s="231">
        <f>IF(N1992="nulová",J1992,0)</f>
        <v>0</v>
      </c>
      <c r="BJ1992" s="18" t="s">
        <v>81</v>
      </c>
      <c r="BK1992" s="231">
        <f>ROUND(I1992*H1992,2)</f>
        <v>0</v>
      </c>
      <c r="BL1992" s="18" t="s">
        <v>1953</v>
      </c>
      <c r="BM1992" s="230" t="s">
        <v>1977</v>
      </c>
    </row>
    <row r="1993" s="2" customFormat="1">
      <c r="A1993" s="39"/>
      <c r="B1993" s="40"/>
      <c r="C1993" s="41"/>
      <c r="D1993" s="232" t="s">
        <v>170</v>
      </c>
      <c r="E1993" s="41"/>
      <c r="F1993" s="233" t="s">
        <v>1978</v>
      </c>
      <c r="G1993" s="41"/>
      <c r="H1993" s="41"/>
      <c r="I1993" s="234"/>
      <c r="J1993" s="41"/>
      <c r="K1993" s="41"/>
      <c r="L1993" s="45"/>
      <c r="M1993" s="235"/>
      <c r="N1993" s="236"/>
      <c r="O1993" s="92"/>
      <c r="P1993" s="92"/>
      <c r="Q1993" s="92"/>
      <c r="R1993" s="92"/>
      <c r="S1993" s="92"/>
      <c r="T1993" s="93"/>
      <c r="U1993" s="39"/>
      <c r="V1993" s="39"/>
      <c r="W1993" s="39"/>
      <c r="X1993" s="39"/>
      <c r="Y1993" s="39"/>
      <c r="Z1993" s="39"/>
      <c r="AA1993" s="39"/>
      <c r="AB1993" s="39"/>
      <c r="AC1993" s="39"/>
      <c r="AD1993" s="39"/>
      <c r="AE1993" s="39"/>
      <c r="AT1993" s="18" t="s">
        <v>170</v>
      </c>
      <c r="AU1993" s="18" t="s">
        <v>83</v>
      </c>
    </row>
    <row r="1994" s="2" customFormat="1" ht="16.5" customHeight="1">
      <c r="A1994" s="39"/>
      <c r="B1994" s="40"/>
      <c r="C1994" s="219" t="s">
        <v>1979</v>
      </c>
      <c r="D1994" s="219" t="s">
        <v>163</v>
      </c>
      <c r="E1994" s="220" t="s">
        <v>1980</v>
      </c>
      <c r="F1994" s="221" t="s">
        <v>1981</v>
      </c>
      <c r="G1994" s="222" t="s">
        <v>698</v>
      </c>
      <c r="H1994" s="223">
        <v>1</v>
      </c>
      <c r="I1994" s="224"/>
      <c r="J1994" s="225">
        <f>ROUND(I1994*H1994,2)</f>
        <v>0</v>
      </c>
      <c r="K1994" s="221" t="s">
        <v>1</v>
      </c>
      <c r="L1994" s="45"/>
      <c r="M1994" s="226" t="s">
        <v>1</v>
      </c>
      <c r="N1994" s="227" t="s">
        <v>38</v>
      </c>
      <c r="O1994" s="92"/>
      <c r="P1994" s="228">
        <f>O1994*H1994</f>
        <v>0</v>
      </c>
      <c r="Q1994" s="228">
        <v>0</v>
      </c>
      <c r="R1994" s="228">
        <f>Q1994*H1994</f>
        <v>0</v>
      </c>
      <c r="S1994" s="228">
        <v>0</v>
      </c>
      <c r="T1994" s="229">
        <f>S1994*H1994</f>
        <v>0</v>
      </c>
      <c r="U1994" s="39"/>
      <c r="V1994" s="39"/>
      <c r="W1994" s="39"/>
      <c r="X1994" s="39"/>
      <c r="Y1994" s="39"/>
      <c r="Z1994" s="39"/>
      <c r="AA1994" s="39"/>
      <c r="AB1994" s="39"/>
      <c r="AC1994" s="39"/>
      <c r="AD1994" s="39"/>
      <c r="AE1994" s="39"/>
      <c r="AR1994" s="230" t="s">
        <v>1953</v>
      </c>
      <c r="AT1994" s="230" t="s">
        <v>163</v>
      </c>
      <c r="AU1994" s="230" t="s">
        <v>83</v>
      </c>
      <c r="AY1994" s="18" t="s">
        <v>160</v>
      </c>
      <c r="BE1994" s="231">
        <f>IF(N1994="základní",J1994,0)</f>
        <v>0</v>
      </c>
      <c r="BF1994" s="231">
        <f>IF(N1994="snížená",J1994,0)</f>
        <v>0</v>
      </c>
      <c r="BG1994" s="231">
        <f>IF(N1994="zákl. přenesená",J1994,0)</f>
        <v>0</v>
      </c>
      <c r="BH1994" s="231">
        <f>IF(N1994="sníž. přenesená",J1994,0)</f>
        <v>0</v>
      </c>
      <c r="BI1994" s="231">
        <f>IF(N1994="nulová",J1994,0)</f>
        <v>0</v>
      </c>
      <c r="BJ1994" s="18" t="s">
        <v>81</v>
      </c>
      <c r="BK1994" s="231">
        <f>ROUND(I1994*H1994,2)</f>
        <v>0</v>
      </c>
      <c r="BL1994" s="18" t="s">
        <v>1953</v>
      </c>
      <c r="BM1994" s="230" t="s">
        <v>1982</v>
      </c>
    </row>
    <row r="1995" s="2" customFormat="1">
      <c r="A1995" s="39"/>
      <c r="B1995" s="40"/>
      <c r="C1995" s="41"/>
      <c r="D1995" s="232" t="s">
        <v>170</v>
      </c>
      <c r="E1995" s="41"/>
      <c r="F1995" s="233" t="s">
        <v>1983</v>
      </c>
      <c r="G1995" s="41"/>
      <c r="H1995" s="41"/>
      <c r="I1995" s="234"/>
      <c r="J1995" s="41"/>
      <c r="K1995" s="41"/>
      <c r="L1995" s="45"/>
      <c r="M1995" s="235"/>
      <c r="N1995" s="236"/>
      <c r="O1995" s="92"/>
      <c r="P1995" s="92"/>
      <c r="Q1995" s="92"/>
      <c r="R1995" s="92"/>
      <c r="S1995" s="92"/>
      <c r="T1995" s="93"/>
      <c r="U1995" s="39"/>
      <c r="V1995" s="39"/>
      <c r="W1995" s="39"/>
      <c r="X1995" s="39"/>
      <c r="Y1995" s="39"/>
      <c r="Z1995" s="39"/>
      <c r="AA1995" s="39"/>
      <c r="AB1995" s="39"/>
      <c r="AC1995" s="39"/>
      <c r="AD1995" s="39"/>
      <c r="AE1995" s="39"/>
      <c r="AT1995" s="18" t="s">
        <v>170</v>
      </c>
      <c r="AU1995" s="18" t="s">
        <v>83</v>
      </c>
    </row>
    <row r="1996" s="2" customFormat="1" ht="24.15" customHeight="1">
      <c r="A1996" s="39"/>
      <c r="B1996" s="40"/>
      <c r="C1996" s="219" t="s">
        <v>1984</v>
      </c>
      <c r="D1996" s="219" t="s">
        <v>163</v>
      </c>
      <c r="E1996" s="220" t="s">
        <v>1985</v>
      </c>
      <c r="F1996" s="221" t="s">
        <v>1986</v>
      </c>
      <c r="G1996" s="222" t="s">
        <v>698</v>
      </c>
      <c r="H1996" s="223">
        <v>1</v>
      </c>
      <c r="I1996" s="224"/>
      <c r="J1996" s="225">
        <f>ROUND(I1996*H1996,2)</f>
        <v>0</v>
      </c>
      <c r="K1996" s="221" t="s">
        <v>1</v>
      </c>
      <c r="L1996" s="45"/>
      <c r="M1996" s="226" t="s">
        <v>1</v>
      </c>
      <c r="N1996" s="227" t="s">
        <v>38</v>
      </c>
      <c r="O1996" s="92"/>
      <c r="P1996" s="228">
        <f>O1996*H1996</f>
        <v>0</v>
      </c>
      <c r="Q1996" s="228">
        <v>0</v>
      </c>
      <c r="R1996" s="228">
        <f>Q1996*H1996</f>
        <v>0</v>
      </c>
      <c r="S1996" s="228">
        <v>0</v>
      </c>
      <c r="T1996" s="229">
        <f>S1996*H1996</f>
        <v>0</v>
      </c>
      <c r="U1996" s="39"/>
      <c r="V1996" s="39"/>
      <c r="W1996" s="39"/>
      <c r="X1996" s="39"/>
      <c r="Y1996" s="39"/>
      <c r="Z1996" s="39"/>
      <c r="AA1996" s="39"/>
      <c r="AB1996" s="39"/>
      <c r="AC1996" s="39"/>
      <c r="AD1996" s="39"/>
      <c r="AE1996" s="39"/>
      <c r="AR1996" s="230" t="s">
        <v>1953</v>
      </c>
      <c r="AT1996" s="230" t="s">
        <v>163</v>
      </c>
      <c r="AU1996" s="230" t="s">
        <v>83</v>
      </c>
      <c r="AY1996" s="18" t="s">
        <v>160</v>
      </c>
      <c r="BE1996" s="231">
        <f>IF(N1996="základní",J1996,0)</f>
        <v>0</v>
      </c>
      <c r="BF1996" s="231">
        <f>IF(N1996="snížená",J1996,0)</f>
        <v>0</v>
      </c>
      <c r="BG1996" s="231">
        <f>IF(N1996="zákl. přenesená",J1996,0)</f>
        <v>0</v>
      </c>
      <c r="BH1996" s="231">
        <f>IF(N1996="sníž. přenesená",J1996,0)</f>
        <v>0</v>
      </c>
      <c r="BI1996" s="231">
        <f>IF(N1996="nulová",J1996,0)</f>
        <v>0</v>
      </c>
      <c r="BJ1996" s="18" t="s">
        <v>81</v>
      </c>
      <c r="BK1996" s="231">
        <f>ROUND(I1996*H1996,2)</f>
        <v>0</v>
      </c>
      <c r="BL1996" s="18" t="s">
        <v>1953</v>
      </c>
      <c r="BM1996" s="230" t="s">
        <v>1987</v>
      </c>
    </row>
    <row r="1997" s="2" customFormat="1">
      <c r="A1997" s="39"/>
      <c r="B1997" s="40"/>
      <c r="C1997" s="41"/>
      <c r="D1997" s="232" t="s">
        <v>170</v>
      </c>
      <c r="E1997" s="41"/>
      <c r="F1997" s="233" t="s">
        <v>1988</v>
      </c>
      <c r="G1997" s="41"/>
      <c r="H1997" s="41"/>
      <c r="I1997" s="234"/>
      <c r="J1997" s="41"/>
      <c r="K1997" s="41"/>
      <c r="L1997" s="45"/>
      <c r="M1997" s="235"/>
      <c r="N1997" s="236"/>
      <c r="O1997" s="92"/>
      <c r="P1997" s="92"/>
      <c r="Q1997" s="92"/>
      <c r="R1997" s="92"/>
      <c r="S1997" s="92"/>
      <c r="T1997" s="93"/>
      <c r="U1997" s="39"/>
      <c r="V1997" s="39"/>
      <c r="W1997" s="39"/>
      <c r="X1997" s="39"/>
      <c r="Y1997" s="39"/>
      <c r="Z1997" s="39"/>
      <c r="AA1997" s="39"/>
      <c r="AB1997" s="39"/>
      <c r="AC1997" s="39"/>
      <c r="AD1997" s="39"/>
      <c r="AE1997" s="39"/>
      <c r="AT1997" s="18" t="s">
        <v>170</v>
      </c>
      <c r="AU1997" s="18" t="s">
        <v>83</v>
      </c>
    </row>
    <row r="1998" s="2" customFormat="1" ht="16.5" customHeight="1">
      <c r="A1998" s="39"/>
      <c r="B1998" s="40"/>
      <c r="C1998" s="219" t="s">
        <v>1989</v>
      </c>
      <c r="D1998" s="219" t="s">
        <v>163</v>
      </c>
      <c r="E1998" s="220" t="s">
        <v>1990</v>
      </c>
      <c r="F1998" s="221" t="s">
        <v>1991</v>
      </c>
      <c r="G1998" s="222" t="s">
        <v>698</v>
      </c>
      <c r="H1998" s="223">
        <v>1</v>
      </c>
      <c r="I1998" s="224"/>
      <c r="J1998" s="225">
        <f>ROUND(I1998*H1998,2)</f>
        <v>0</v>
      </c>
      <c r="K1998" s="221" t="s">
        <v>1</v>
      </c>
      <c r="L1998" s="45"/>
      <c r="M1998" s="226" t="s">
        <v>1</v>
      </c>
      <c r="N1998" s="227" t="s">
        <v>38</v>
      </c>
      <c r="O1998" s="92"/>
      <c r="P1998" s="228">
        <f>O1998*H1998</f>
        <v>0</v>
      </c>
      <c r="Q1998" s="228">
        <v>0</v>
      </c>
      <c r="R1998" s="228">
        <f>Q1998*H1998</f>
        <v>0</v>
      </c>
      <c r="S1998" s="228">
        <v>0</v>
      </c>
      <c r="T1998" s="229">
        <f>S1998*H1998</f>
        <v>0</v>
      </c>
      <c r="U1998" s="39"/>
      <c r="V1998" s="39"/>
      <c r="W1998" s="39"/>
      <c r="X1998" s="39"/>
      <c r="Y1998" s="39"/>
      <c r="Z1998" s="39"/>
      <c r="AA1998" s="39"/>
      <c r="AB1998" s="39"/>
      <c r="AC1998" s="39"/>
      <c r="AD1998" s="39"/>
      <c r="AE1998" s="39"/>
      <c r="AR1998" s="230" t="s">
        <v>1953</v>
      </c>
      <c r="AT1998" s="230" t="s">
        <v>163</v>
      </c>
      <c r="AU1998" s="230" t="s">
        <v>83</v>
      </c>
      <c r="AY1998" s="18" t="s">
        <v>160</v>
      </c>
      <c r="BE1998" s="231">
        <f>IF(N1998="základní",J1998,0)</f>
        <v>0</v>
      </c>
      <c r="BF1998" s="231">
        <f>IF(N1998="snížená",J1998,0)</f>
        <v>0</v>
      </c>
      <c r="BG1998" s="231">
        <f>IF(N1998="zákl. přenesená",J1998,0)</f>
        <v>0</v>
      </c>
      <c r="BH1998" s="231">
        <f>IF(N1998="sníž. přenesená",J1998,0)</f>
        <v>0</v>
      </c>
      <c r="BI1998" s="231">
        <f>IF(N1998="nulová",J1998,0)</f>
        <v>0</v>
      </c>
      <c r="BJ1998" s="18" t="s">
        <v>81</v>
      </c>
      <c r="BK1998" s="231">
        <f>ROUND(I1998*H1998,2)</f>
        <v>0</v>
      </c>
      <c r="BL1998" s="18" t="s">
        <v>1953</v>
      </c>
      <c r="BM1998" s="230" t="s">
        <v>1992</v>
      </c>
    </row>
    <row r="1999" s="2" customFormat="1">
      <c r="A1999" s="39"/>
      <c r="B1999" s="40"/>
      <c r="C1999" s="41"/>
      <c r="D1999" s="232" t="s">
        <v>170</v>
      </c>
      <c r="E1999" s="41"/>
      <c r="F1999" s="233" t="s">
        <v>1993</v>
      </c>
      <c r="G1999" s="41"/>
      <c r="H1999" s="41"/>
      <c r="I1999" s="234"/>
      <c r="J1999" s="41"/>
      <c r="K1999" s="41"/>
      <c r="L1999" s="45"/>
      <c r="M1999" s="235"/>
      <c r="N1999" s="236"/>
      <c r="O1999" s="92"/>
      <c r="P1999" s="92"/>
      <c r="Q1999" s="92"/>
      <c r="R1999" s="92"/>
      <c r="S1999" s="92"/>
      <c r="T1999" s="93"/>
      <c r="U1999" s="39"/>
      <c r="V1999" s="39"/>
      <c r="W1999" s="39"/>
      <c r="X1999" s="39"/>
      <c r="Y1999" s="39"/>
      <c r="Z1999" s="39"/>
      <c r="AA1999" s="39"/>
      <c r="AB1999" s="39"/>
      <c r="AC1999" s="39"/>
      <c r="AD1999" s="39"/>
      <c r="AE1999" s="39"/>
      <c r="AT1999" s="18" t="s">
        <v>170</v>
      </c>
      <c r="AU1999" s="18" t="s">
        <v>83</v>
      </c>
    </row>
    <row r="2000" s="2" customFormat="1" ht="16.5" customHeight="1">
      <c r="A2000" s="39"/>
      <c r="B2000" s="40"/>
      <c r="C2000" s="219" t="s">
        <v>1994</v>
      </c>
      <c r="D2000" s="219" t="s">
        <v>163</v>
      </c>
      <c r="E2000" s="220" t="s">
        <v>1995</v>
      </c>
      <c r="F2000" s="221" t="s">
        <v>1996</v>
      </c>
      <c r="G2000" s="222" t="s">
        <v>698</v>
      </c>
      <c r="H2000" s="223">
        <v>1</v>
      </c>
      <c r="I2000" s="224"/>
      <c r="J2000" s="225">
        <f>ROUND(I2000*H2000,2)</f>
        <v>0</v>
      </c>
      <c r="K2000" s="221" t="s">
        <v>1</v>
      </c>
      <c r="L2000" s="45"/>
      <c r="M2000" s="226" t="s">
        <v>1</v>
      </c>
      <c r="N2000" s="227" t="s">
        <v>38</v>
      </c>
      <c r="O2000" s="92"/>
      <c r="P2000" s="228">
        <f>O2000*H2000</f>
        <v>0</v>
      </c>
      <c r="Q2000" s="228">
        <v>0</v>
      </c>
      <c r="R2000" s="228">
        <f>Q2000*H2000</f>
        <v>0</v>
      </c>
      <c r="S2000" s="228">
        <v>0</v>
      </c>
      <c r="T2000" s="229">
        <f>S2000*H2000</f>
        <v>0</v>
      </c>
      <c r="U2000" s="39"/>
      <c r="V2000" s="39"/>
      <c r="W2000" s="39"/>
      <c r="X2000" s="39"/>
      <c r="Y2000" s="39"/>
      <c r="Z2000" s="39"/>
      <c r="AA2000" s="39"/>
      <c r="AB2000" s="39"/>
      <c r="AC2000" s="39"/>
      <c r="AD2000" s="39"/>
      <c r="AE2000" s="39"/>
      <c r="AR2000" s="230" t="s">
        <v>1953</v>
      </c>
      <c r="AT2000" s="230" t="s">
        <v>163</v>
      </c>
      <c r="AU2000" s="230" t="s">
        <v>83</v>
      </c>
      <c r="AY2000" s="18" t="s">
        <v>160</v>
      </c>
      <c r="BE2000" s="231">
        <f>IF(N2000="základní",J2000,0)</f>
        <v>0</v>
      </c>
      <c r="BF2000" s="231">
        <f>IF(N2000="snížená",J2000,0)</f>
        <v>0</v>
      </c>
      <c r="BG2000" s="231">
        <f>IF(N2000="zákl. přenesená",J2000,0)</f>
        <v>0</v>
      </c>
      <c r="BH2000" s="231">
        <f>IF(N2000="sníž. přenesená",J2000,0)</f>
        <v>0</v>
      </c>
      <c r="BI2000" s="231">
        <f>IF(N2000="nulová",J2000,0)</f>
        <v>0</v>
      </c>
      <c r="BJ2000" s="18" t="s">
        <v>81</v>
      </c>
      <c r="BK2000" s="231">
        <f>ROUND(I2000*H2000,2)</f>
        <v>0</v>
      </c>
      <c r="BL2000" s="18" t="s">
        <v>1953</v>
      </c>
      <c r="BM2000" s="230" t="s">
        <v>1997</v>
      </c>
    </row>
    <row r="2001" s="2" customFormat="1">
      <c r="A2001" s="39"/>
      <c r="B2001" s="40"/>
      <c r="C2001" s="41"/>
      <c r="D2001" s="232" t="s">
        <v>170</v>
      </c>
      <c r="E2001" s="41"/>
      <c r="F2001" s="233" t="s">
        <v>1998</v>
      </c>
      <c r="G2001" s="41"/>
      <c r="H2001" s="41"/>
      <c r="I2001" s="234"/>
      <c r="J2001" s="41"/>
      <c r="K2001" s="41"/>
      <c r="L2001" s="45"/>
      <c r="M2001" s="235"/>
      <c r="N2001" s="236"/>
      <c r="O2001" s="92"/>
      <c r="P2001" s="92"/>
      <c r="Q2001" s="92"/>
      <c r="R2001" s="92"/>
      <c r="S2001" s="92"/>
      <c r="T2001" s="93"/>
      <c r="U2001" s="39"/>
      <c r="V2001" s="39"/>
      <c r="W2001" s="39"/>
      <c r="X2001" s="39"/>
      <c r="Y2001" s="39"/>
      <c r="Z2001" s="39"/>
      <c r="AA2001" s="39"/>
      <c r="AB2001" s="39"/>
      <c r="AC2001" s="39"/>
      <c r="AD2001" s="39"/>
      <c r="AE2001" s="39"/>
      <c r="AT2001" s="18" t="s">
        <v>170</v>
      </c>
      <c r="AU2001" s="18" t="s">
        <v>83</v>
      </c>
    </row>
    <row r="2002" s="2" customFormat="1" ht="16.5" customHeight="1">
      <c r="A2002" s="39"/>
      <c r="B2002" s="40"/>
      <c r="C2002" s="219" t="s">
        <v>1999</v>
      </c>
      <c r="D2002" s="219" t="s">
        <v>163</v>
      </c>
      <c r="E2002" s="220" t="s">
        <v>2000</v>
      </c>
      <c r="F2002" s="221" t="s">
        <v>2001</v>
      </c>
      <c r="G2002" s="222" t="s">
        <v>698</v>
      </c>
      <c r="H2002" s="223">
        <v>1</v>
      </c>
      <c r="I2002" s="224"/>
      <c r="J2002" s="225">
        <f>ROUND(I2002*H2002,2)</f>
        <v>0</v>
      </c>
      <c r="K2002" s="221" t="s">
        <v>1</v>
      </c>
      <c r="L2002" s="45"/>
      <c r="M2002" s="292" t="s">
        <v>1</v>
      </c>
      <c r="N2002" s="293" t="s">
        <v>38</v>
      </c>
      <c r="O2002" s="294"/>
      <c r="P2002" s="295">
        <f>O2002*H2002</f>
        <v>0</v>
      </c>
      <c r="Q2002" s="295">
        <v>0</v>
      </c>
      <c r="R2002" s="295">
        <f>Q2002*H2002</f>
        <v>0</v>
      </c>
      <c r="S2002" s="295">
        <v>0</v>
      </c>
      <c r="T2002" s="296">
        <f>S2002*H2002</f>
        <v>0</v>
      </c>
      <c r="U2002" s="39"/>
      <c r="V2002" s="39"/>
      <c r="W2002" s="39"/>
      <c r="X2002" s="39"/>
      <c r="Y2002" s="39"/>
      <c r="Z2002" s="39"/>
      <c r="AA2002" s="39"/>
      <c r="AB2002" s="39"/>
      <c r="AC2002" s="39"/>
      <c r="AD2002" s="39"/>
      <c r="AE2002" s="39"/>
      <c r="AR2002" s="230" t="s">
        <v>1953</v>
      </c>
      <c r="AT2002" s="230" t="s">
        <v>163</v>
      </c>
      <c r="AU2002" s="230" t="s">
        <v>83</v>
      </c>
      <c r="AY2002" s="18" t="s">
        <v>160</v>
      </c>
      <c r="BE2002" s="231">
        <f>IF(N2002="základní",J2002,0)</f>
        <v>0</v>
      </c>
      <c r="BF2002" s="231">
        <f>IF(N2002="snížená",J2002,0)</f>
        <v>0</v>
      </c>
      <c r="BG2002" s="231">
        <f>IF(N2002="zákl. přenesená",J2002,0)</f>
        <v>0</v>
      </c>
      <c r="BH2002" s="231">
        <f>IF(N2002="sníž. přenesená",J2002,0)</f>
        <v>0</v>
      </c>
      <c r="BI2002" s="231">
        <f>IF(N2002="nulová",J2002,0)</f>
        <v>0</v>
      </c>
      <c r="BJ2002" s="18" t="s">
        <v>81</v>
      </c>
      <c r="BK2002" s="231">
        <f>ROUND(I2002*H2002,2)</f>
        <v>0</v>
      </c>
      <c r="BL2002" s="18" t="s">
        <v>1953</v>
      </c>
      <c r="BM2002" s="230" t="s">
        <v>2002</v>
      </c>
    </row>
    <row r="2003" s="2" customFormat="1" ht="6.96" customHeight="1">
      <c r="A2003" s="39"/>
      <c r="B2003" s="67"/>
      <c r="C2003" s="68"/>
      <c r="D2003" s="68"/>
      <c r="E2003" s="68"/>
      <c r="F2003" s="68"/>
      <c r="G2003" s="68"/>
      <c r="H2003" s="68"/>
      <c r="I2003" s="68"/>
      <c r="J2003" s="68"/>
      <c r="K2003" s="68"/>
      <c r="L2003" s="45"/>
      <c r="M2003" s="39"/>
      <c r="O2003" s="39"/>
      <c r="P2003" s="39"/>
      <c r="Q2003" s="39"/>
      <c r="R2003" s="39"/>
      <c r="S2003" s="39"/>
      <c r="T2003" s="39"/>
      <c r="U2003" s="39"/>
      <c r="V2003" s="39"/>
      <c r="W2003" s="39"/>
      <c r="X2003" s="39"/>
      <c r="Y2003" s="39"/>
      <c r="Z2003" s="39"/>
      <c r="AA2003" s="39"/>
      <c r="AB2003" s="39"/>
      <c r="AC2003" s="39"/>
      <c r="AD2003" s="39"/>
      <c r="AE2003" s="39"/>
    </row>
  </sheetData>
  <sheetProtection sheet="1" autoFilter="0" formatColumns="0" formatRows="0" objects="1" scenarios="1" spinCount="100000" saltValue="LU+AS7V50cC/6hEyxQWdWJOtx00xkfPDaGBilIHFCa5G06DSIXYUbK+IbWfJzqDTfE34jXPPsMSeKNno9Uejew==" hashValue="j26pVVbV0hEdRpEAmb2IDoC8qHL6CqRxYRoR3Xj4hElc8EMiU+Y+pdoHh+sIFXLq2g58srjGmqQWGwMlYAw3SA==" algorithmName="SHA-512" password="CC35"/>
  <autoFilter ref="C147:K2002"/>
  <mergeCells count="9">
    <mergeCell ref="E7:H7"/>
    <mergeCell ref="E9:H9"/>
    <mergeCell ref="E18:H18"/>
    <mergeCell ref="E27:H27"/>
    <mergeCell ref="E85:H85"/>
    <mergeCell ref="E87:H87"/>
    <mergeCell ref="E138:H138"/>
    <mergeCell ref="E140:H14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2003</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21</v>
      </c>
      <c r="F15" s="39"/>
      <c r="G15" s="39"/>
      <c r="H15" s="39"/>
      <c r="I15" s="141" t="s">
        <v>26</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
        <v>1</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2004</v>
      </c>
      <c r="F21" s="39"/>
      <c r="G21" s="39"/>
      <c r="H21" s="39"/>
      <c r="I21" s="141" t="s">
        <v>26</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
        <v>1</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2005</v>
      </c>
      <c r="F24" s="39"/>
      <c r="G24" s="39"/>
      <c r="H24" s="39"/>
      <c r="I24" s="141" t="s">
        <v>26</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ROUND((SUM(BE125:BE193)),  2)</f>
        <v>0</v>
      </c>
      <c r="G33" s="39"/>
      <c r="H33" s="39"/>
      <c r="I33" s="156">
        <v>0.20999999999999999</v>
      </c>
      <c r="J33" s="155">
        <f>ROUND(((SUM(BE125:BE193))*I33),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ROUND((SUM(BF125:BF193)),  2)</f>
        <v>0</v>
      </c>
      <c r="G34" s="39"/>
      <c r="H34" s="39"/>
      <c r="I34" s="156">
        <v>0.14999999999999999</v>
      </c>
      <c r="J34" s="155">
        <f>ROUND(((SUM(BF125:BF193))*I34),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ROUND((SUM(BG125:BG193)),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ROUND((SUM(BH125:BH193)),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ROUND((SUM(BI125:BI193)),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D.1.1b - Sanace - vlhkostní poruchy suterénní stěny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ing. David Vyleťal</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Petr Garček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113</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2006</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2007</v>
      </c>
      <c r="E99" s="189"/>
      <c r="F99" s="189"/>
      <c r="G99" s="189"/>
      <c r="H99" s="189"/>
      <c r="I99" s="189"/>
      <c r="J99" s="190">
        <f>J137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2008</v>
      </c>
      <c r="E100" s="189"/>
      <c r="F100" s="189"/>
      <c r="G100" s="189"/>
      <c r="H100" s="189"/>
      <c r="I100" s="189"/>
      <c r="J100" s="190">
        <f>J140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119</v>
      </c>
      <c r="E101" s="189"/>
      <c r="F101" s="189"/>
      <c r="G101" s="189"/>
      <c r="H101" s="189"/>
      <c r="I101" s="189"/>
      <c r="J101" s="190">
        <f>J144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122</v>
      </c>
      <c r="E102" s="189"/>
      <c r="F102" s="189"/>
      <c r="G102" s="189"/>
      <c r="H102" s="189"/>
      <c r="I102" s="189"/>
      <c r="J102" s="190">
        <f>J157</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123</v>
      </c>
      <c r="E103" s="183"/>
      <c r="F103" s="183"/>
      <c r="G103" s="183"/>
      <c r="H103" s="183"/>
      <c r="I103" s="183"/>
      <c r="J103" s="184">
        <f>J160</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2009</v>
      </c>
      <c r="E104" s="189"/>
      <c r="F104" s="189"/>
      <c r="G104" s="189"/>
      <c r="H104" s="189"/>
      <c r="I104" s="189"/>
      <c r="J104" s="190">
        <f>J161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125</v>
      </c>
      <c r="E105" s="189"/>
      <c r="F105" s="189"/>
      <c r="G105" s="189"/>
      <c r="H105" s="189"/>
      <c r="I105" s="189"/>
      <c r="J105" s="190">
        <f>J185</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Nástavba provozně technického objektu - ON Trutnov 1</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D.1.1b - Sanace - vlhkostní poruchy suterénní stěny</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 </v>
      </c>
      <c r="G119" s="41"/>
      <c r="H119" s="41"/>
      <c r="I119" s="33" t="s">
        <v>22</v>
      </c>
      <c r="J119" s="80" t="str">
        <f>IF(J12="","",J12)</f>
        <v>27. 1. 2023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 xml:space="preserve"> </v>
      </c>
      <c r="G121" s="41"/>
      <c r="H121" s="41"/>
      <c r="I121" s="33" t="s">
        <v>29</v>
      </c>
      <c r="J121" s="37" t="str">
        <f>E21</f>
        <v>ing. David Vyleťal</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27</v>
      </c>
      <c r="D122" s="41"/>
      <c r="E122" s="41"/>
      <c r="F122" s="28" t="str">
        <f>IF(E18="","",E18)</f>
        <v>Vyplň údaj</v>
      </c>
      <c r="G122" s="41"/>
      <c r="H122" s="41"/>
      <c r="I122" s="33" t="s">
        <v>31</v>
      </c>
      <c r="J122" s="37" t="str">
        <f>E24</f>
        <v>Petr Garček</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146</v>
      </c>
      <c r="D124" s="195" t="s">
        <v>58</v>
      </c>
      <c r="E124" s="195" t="s">
        <v>54</v>
      </c>
      <c r="F124" s="195" t="s">
        <v>55</v>
      </c>
      <c r="G124" s="195" t="s">
        <v>147</v>
      </c>
      <c r="H124" s="195" t="s">
        <v>148</v>
      </c>
      <c r="I124" s="195" t="s">
        <v>149</v>
      </c>
      <c r="J124" s="195" t="s">
        <v>110</v>
      </c>
      <c r="K124" s="196" t="s">
        <v>150</v>
      </c>
      <c r="L124" s="197"/>
      <c r="M124" s="101" t="s">
        <v>1</v>
      </c>
      <c r="N124" s="102" t="s">
        <v>37</v>
      </c>
      <c r="O124" s="102" t="s">
        <v>151</v>
      </c>
      <c r="P124" s="102" t="s">
        <v>152</v>
      </c>
      <c r="Q124" s="102" t="s">
        <v>153</v>
      </c>
      <c r="R124" s="102" t="s">
        <v>154</v>
      </c>
      <c r="S124" s="102" t="s">
        <v>155</v>
      </c>
      <c r="T124" s="103" t="s">
        <v>156</v>
      </c>
      <c r="U124" s="192"/>
      <c r="V124" s="192"/>
      <c r="W124" s="192"/>
      <c r="X124" s="192"/>
      <c r="Y124" s="192"/>
      <c r="Z124" s="192"/>
      <c r="AA124" s="192"/>
      <c r="AB124" s="192"/>
      <c r="AC124" s="192"/>
      <c r="AD124" s="192"/>
      <c r="AE124" s="192"/>
    </row>
    <row r="125" s="2" customFormat="1" ht="22.8" customHeight="1">
      <c r="A125" s="39"/>
      <c r="B125" s="40"/>
      <c r="C125" s="108" t="s">
        <v>157</v>
      </c>
      <c r="D125" s="41"/>
      <c r="E125" s="41"/>
      <c r="F125" s="41"/>
      <c r="G125" s="41"/>
      <c r="H125" s="41"/>
      <c r="I125" s="41"/>
      <c r="J125" s="198">
        <f>BK125</f>
        <v>0</v>
      </c>
      <c r="K125" s="41"/>
      <c r="L125" s="45"/>
      <c r="M125" s="104"/>
      <c r="N125" s="199"/>
      <c r="O125" s="105"/>
      <c r="P125" s="200">
        <f>P126+P160</f>
        <v>0</v>
      </c>
      <c r="Q125" s="105"/>
      <c r="R125" s="200">
        <f>R126+R160</f>
        <v>20.565489707499999</v>
      </c>
      <c r="S125" s="105"/>
      <c r="T125" s="201">
        <f>T126+T160</f>
        <v>8.8628800000000005</v>
      </c>
      <c r="U125" s="39"/>
      <c r="V125" s="39"/>
      <c r="W125" s="39"/>
      <c r="X125" s="39"/>
      <c r="Y125" s="39"/>
      <c r="Z125" s="39"/>
      <c r="AA125" s="39"/>
      <c r="AB125" s="39"/>
      <c r="AC125" s="39"/>
      <c r="AD125" s="39"/>
      <c r="AE125" s="39"/>
      <c r="AT125" s="18" t="s">
        <v>72</v>
      </c>
      <c r="AU125" s="18" t="s">
        <v>112</v>
      </c>
      <c r="BK125" s="202">
        <f>BK126+BK160</f>
        <v>0</v>
      </c>
    </row>
    <row r="126" s="12" customFormat="1" ht="25.92" customHeight="1">
      <c r="A126" s="12"/>
      <c r="B126" s="203"/>
      <c r="C126" s="204"/>
      <c r="D126" s="205" t="s">
        <v>72</v>
      </c>
      <c r="E126" s="206" t="s">
        <v>158</v>
      </c>
      <c r="F126" s="206" t="s">
        <v>159</v>
      </c>
      <c r="G126" s="204"/>
      <c r="H126" s="204"/>
      <c r="I126" s="207"/>
      <c r="J126" s="208">
        <f>BK126</f>
        <v>0</v>
      </c>
      <c r="K126" s="204"/>
      <c r="L126" s="209"/>
      <c r="M126" s="210"/>
      <c r="N126" s="211"/>
      <c r="O126" s="211"/>
      <c r="P126" s="212">
        <f>P127+P137+P140+P144+P157</f>
        <v>0</v>
      </c>
      <c r="Q126" s="211"/>
      <c r="R126" s="212">
        <f>R127+R137+R140+R144+R157</f>
        <v>17.620244445000001</v>
      </c>
      <c r="S126" s="211"/>
      <c r="T126" s="213">
        <f>T127+T137+T140+T144+T157</f>
        <v>8.8628800000000005</v>
      </c>
      <c r="U126" s="12"/>
      <c r="V126" s="12"/>
      <c r="W126" s="12"/>
      <c r="X126" s="12"/>
      <c r="Y126" s="12"/>
      <c r="Z126" s="12"/>
      <c r="AA126" s="12"/>
      <c r="AB126" s="12"/>
      <c r="AC126" s="12"/>
      <c r="AD126" s="12"/>
      <c r="AE126" s="12"/>
      <c r="AR126" s="214" t="s">
        <v>81</v>
      </c>
      <c r="AT126" s="215" t="s">
        <v>72</v>
      </c>
      <c r="AU126" s="215" t="s">
        <v>73</v>
      </c>
      <c r="AY126" s="214" t="s">
        <v>160</v>
      </c>
      <c r="BK126" s="216">
        <f>BK127+BK137+BK140+BK144+BK157</f>
        <v>0</v>
      </c>
    </row>
    <row r="127" s="12" customFormat="1" ht="22.8" customHeight="1">
      <c r="A127" s="12"/>
      <c r="B127" s="203"/>
      <c r="C127" s="204"/>
      <c r="D127" s="205" t="s">
        <v>72</v>
      </c>
      <c r="E127" s="217" t="s">
        <v>81</v>
      </c>
      <c r="F127" s="217" t="s">
        <v>2010</v>
      </c>
      <c r="G127" s="204"/>
      <c r="H127" s="204"/>
      <c r="I127" s="207"/>
      <c r="J127" s="218">
        <f>BK127</f>
        <v>0</v>
      </c>
      <c r="K127" s="204"/>
      <c r="L127" s="209"/>
      <c r="M127" s="210"/>
      <c r="N127" s="211"/>
      <c r="O127" s="211"/>
      <c r="P127" s="212">
        <f>SUM(P128:P136)</f>
        <v>0</v>
      </c>
      <c r="Q127" s="211"/>
      <c r="R127" s="212">
        <f>SUM(R128:R136)</f>
        <v>0</v>
      </c>
      <c r="S127" s="211"/>
      <c r="T127" s="213">
        <f>SUM(T128:T136)</f>
        <v>8.8628800000000005</v>
      </c>
      <c r="U127" s="12"/>
      <c r="V127" s="12"/>
      <c r="W127" s="12"/>
      <c r="X127" s="12"/>
      <c r="Y127" s="12"/>
      <c r="Z127" s="12"/>
      <c r="AA127" s="12"/>
      <c r="AB127" s="12"/>
      <c r="AC127" s="12"/>
      <c r="AD127" s="12"/>
      <c r="AE127" s="12"/>
      <c r="AR127" s="214" t="s">
        <v>81</v>
      </c>
      <c r="AT127" s="215" t="s">
        <v>72</v>
      </c>
      <c r="AU127" s="215" t="s">
        <v>81</v>
      </c>
      <c r="AY127" s="214" t="s">
        <v>160</v>
      </c>
      <c r="BK127" s="216">
        <f>SUM(BK128:BK136)</f>
        <v>0</v>
      </c>
    </row>
    <row r="128" s="2" customFormat="1" ht="24.15" customHeight="1">
      <c r="A128" s="39"/>
      <c r="B128" s="40"/>
      <c r="C128" s="219" t="s">
        <v>81</v>
      </c>
      <c r="D128" s="219" t="s">
        <v>163</v>
      </c>
      <c r="E128" s="220" t="s">
        <v>2011</v>
      </c>
      <c r="F128" s="221" t="s">
        <v>2012</v>
      </c>
      <c r="G128" s="222" t="s">
        <v>166</v>
      </c>
      <c r="H128" s="223">
        <v>34.088000000000001</v>
      </c>
      <c r="I128" s="224"/>
      <c r="J128" s="225">
        <f>ROUND(I128*H128,2)</f>
        <v>0</v>
      </c>
      <c r="K128" s="221" t="s">
        <v>167</v>
      </c>
      <c r="L128" s="45"/>
      <c r="M128" s="226" t="s">
        <v>1</v>
      </c>
      <c r="N128" s="227" t="s">
        <v>38</v>
      </c>
      <c r="O128" s="92"/>
      <c r="P128" s="228">
        <f>O128*H128</f>
        <v>0</v>
      </c>
      <c r="Q128" s="228">
        <v>0</v>
      </c>
      <c r="R128" s="228">
        <f>Q128*H128</f>
        <v>0</v>
      </c>
      <c r="S128" s="228">
        <v>0.26000000000000001</v>
      </c>
      <c r="T128" s="229">
        <f>S128*H128</f>
        <v>8.8628800000000005</v>
      </c>
      <c r="U128" s="39"/>
      <c r="V128" s="39"/>
      <c r="W128" s="39"/>
      <c r="X128" s="39"/>
      <c r="Y128" s="39"/>
      <c r="Z128" s="39"/>
      <c r="AA128" s="39"/>
      <c r="AB128" s="39"/>
      <c r="AC128" s="39"/>
      <c r="AD128" s="39"/>
      <c r="AE128" s="39"/>
      <c r="AR128" s="230" t="s">
        <v>168</v>
      </c>
      <c r="AT128" s="230" t="s">
        <v>163</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168</v>
      </c>
      <c r="BM128" s="230" t="s">
        <v>2013</v>
      </c>
    </row>
    <row r="129" s="2" customFormat="1">
      <c r="A129" s="39"/>
      <c r="B129" s="40"/>
      <c r="C129" s="41"/>
      <c r="D129" s="232" t="s">
        <v>170</v>
      </c>
      <c r="E129" s="41"/>
      <c r="F129" s="233" t="s">
        <v>2014</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14" customFormat="1">
      <c r="A130" s="14"/>
      <c r="B130" s="247"/>
      <c r="C130" s="248"/>
      <c r="D130" s="232" t="s">
        <v>172</v>
      </c>
      <c r="E130" s="249" t="s">
        <v>1</v>
      </c>
      <c r="F130" s="250" t="s">
        <v>2015</v>
      </c>
      <c r="G130" s="248"/>
      <c r="H130" s="251">
        <v>34.088000000000001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172</v>
      </c>
      <c r="AU130" s="257" t="s">
        <v>83</v>
      </c>
      <c r="AV130" s="14" t="s">
        <v>83</v>
      </c>
      <c r="AW130" s="14" t="s">
        <v>30</v>
      </c>
      <c r="AX130" s="14" t="s">
        <v>81</v>
      </c>
      <c r="AY130" s="257" t="s">
        <v>160</v>
      </c>
    </row>
    <row r="131" s="2" customFormat="1" ht="24.15" customHeight="1">
      <c r="A131" s="39"/>
      <c r="B131" s="40"/>
      <c r="C131" s="219" t="s">
        <v>83</v>
      </c>
      <c r="D131" s="219" t="s">
        <v>163</v>
      </c>
      <c r="E131" s="220" t="s">
        <v>2016</v>
      </c>
      <c r="F131" s="221" t="s">
        <v>2017</v>
      </c>
      <c r="G131" s="222" t="s">
        <v>262</v>
      </c>
      <c r="H131" s="223">
        <v>238.613</v>
      </c>
      <c r="I131" s="224"/>
      <c r="J131" s="225">
        <f>ROUND(I131*H131,2)</f>
        <v>0</v>
      </c>
      <c r="K131" s="221" t="s">
        <v>167</v>
      </c>
      <c r="L131" s="45"/>
      <c r="M131" s="226" t="s">
        <v>1</v>
      </c>
      <c r="N131" s="227" t="s">
        <v>38</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168</v>
      </c>
      <c r="AT131" s="230" t="s">
        <v>163</v>
      </c>
      <c r="AU131" s="230" t="s">
        <v>83</v>
      </c>
      <c r="AY131" s="18" t="s">
        <v>160</v>
      </c>
      <c r="BE131" s="231">
        <f>IF(N131="základní",J131,0)</f>
        <v>0</v>
      </c>
      <c r="BF131" s="231">
        <f>IF(N131="snížená",J131,0)</f>
        <v>0</v>
      </c>
      <c r="BG131" s="231">
        <f>IF(N131="zákl. přenesená",J131,0)</f>
        <v>0</v>
      </c>
      <c r="BH131" s="231">
        <f>IF(N131="sníž. přenesená",J131,0)</f>
        <v>0</v>
      </c>
      <c r="BI131" s="231">
        <f>IF(N131="nulová",J131,0)</f>
        <v>0</v>
      </c>
      <c r="BJ131" s="18" t="s">
        <v>81</v>
      </c>
      <c r="BK131" s="231">
        <f>ROUND(I131*H131,2)</f>
        <v>0</v>
      </c>
      <c r="BL131" s="18" t="s">
        <v>168</v>
      </c>
      <c r="BM131" s="230" t="s">
        <v>2018</v>
      </c>
    </row>
    <row r="132" s="2" customFormat="1">
      <c r="A132" s="39"/>
      <c r="B132" s="40"/>
      <c r="C132" s="41"/>
      <c r="D132" s="232" t="s">
        <v>170</v>
      </c>
      <c r="E132" s="41"/>
      <c r="F132" s="233" t="s">
        <v>2019</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170</v>
      </c>
      <c r="AU132" s="18" t="s">
        <v>83</v>
      </c>
    </row>
    <row r="133" s="14" customFormat="1">
      <c r="A133" s="14"/>
      <c r="B133" s="247"/>
      <c r="C133" s="248"/>
      <c r="D133" s="232" t="s">
        <v>172</v>
      </c>
      <c r="E133" s="249" t="s">
        <v>1</v>
      </c>
      <c r="F133" s="250" t="s">
        <v>2020</v>
      </c>
      <c r="G133" s="248"/>
      <c r="H133" s="251">
        <v>238.613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172</v>
      </c>
      <c r="AU133" s="257" t="s">
        <v>83</v>
      </c>
      <c r="AV133" s="14" t="s">
        <v>83</v>
      </c>
      <c r="AW133" s="14" t="s">
        <v>30</v>
      </c>
      <c r="AX133" s="14" t="s">
        <v>81</v>
      </c>
      <c r="AY133" s="257" t="s">
        <v>160</v>
      </c>
    </row>
    <row r="134" s="2" customFormat="1" ht="24.15" customHeight="1">
      <c r="A134" s="39"/>
      <c r="B134" s="40"/>
      <c r="C134" s="219" t="s">
        <v>161</v>
      </c>
      <c r="D134" s="219" t="s">
        <v>163</v>
      </c>
      <c r="E134" s="220" t="s">
        <v>2021</v>
      </c>
      <c r="F134" s="221" t="s">
        <v>2022</v>
      </c>
      <c r="G134" s="222" t="s">
        <v>262</v>
      </c>
      <c r="H134" s="223">
        <v>238.613</v>
      </c>
      <c r="I134" s="224"/>
      <c r="J134" s="225">
        <f>ROUND(I134*H134,2)</f>
        <v>0</v>
      </c>
      <c r="K134" s="221" t="s">
        <v>167</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168</v>
      </c>
      <c r="AT134" s="230" t="s">
        <v>163</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168</v>
      </c>
      <c r="BM134" s="230" t="s">
        <v>2023</v>
      </c>
    </row>
    <row r="135" s="2" customFormat="1">
      <c r="A135" s="39"/>
      <c r="B135" s="40"/>
      <c r="C135" s="41"/>
      <c r="D135" s="232" t="s">
        <v>170</v>
      </c>
      <c r="E135" s="41"/>
      <c r="F135" s="233" t="s">
        <v>2024</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14" customFormat="1">
      <c r="A136" s="14"/>
      <c r="B136" s="247"/>
      <c r="C136" s="248"/>
      <c r="D136" s="232" t="s">
        <v>172</v>
      </c>
      <c r="E136" s="249" t="s">
        <v>1</v>
      </c>
      <c r="F136" s="250" t="s">
        <v>2020</v>
      </c>
      <c r="G136" s="248"/>
      <c r="H136" s="251">
        <v>238.613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172</v>
      </c>
      <c r="AU136" s="257" t="s">
        <v>83</v>
      </c>
      <c r="AV136" s="14" t="s">
        <v>83</v>
      </c>
      <c r="AW136" s="14" t="s">
        <v>30</v>
      </c>
      <c r="AX136" s="14" t="s">
        <v>81</v>
      </c>
      <c r="AY136" s="257" t="s">
        <v>160</v>
      </c>
    </row>
    <row r="137" s="12" customFormat="1" ht="22.8" customHeight="1">
      <c r="A137" s="12"/>
      <c r="B137" s="203"/>
      <c r="C137" s="204"/>
      <c r="D137" s="205" t="s">
        <v>72</v>
      </c>
      <c r="E137" s="217" t="s">
        <v>83</v>
      </c>
      <c r="F137" s="217" t="s">
        <v>2025</v>
      </c>
      <c r="G137" s="204"/>
      <c r="H137" s="204"/>
      <c r="I137" s="207"/>
      <c r="J137" s="218">
        <f>BK137</f>
        <v>0</v>
      </c>
      <c r="K137" s="204"/>
      <c r="L137" s="209"/>
      <c r="M137" s="210"/>
      <c r="N137" s="211"/>
      <c r="O137" s="211"/>
      <c r="P137" s="212">
        <f>SUM(P138:P139)</f>
        <v>0</v>
      </c>
      <c r="Q137" s="211"/>
      <c r="R137" s="212">
        <f>SUM(R138:R139)</f>
        <v>4.6449400050000005</v>
      </c>
      <c r="S137" s="211"/>
      <c r="T137" s="213">
        <f>SUM(T138:T139)</f>
        <v>0</v>
      </c>
      <c r="U137" s="12"/>
      <c r="V137" s="12"/>
      <c r="W137" s="12"/>
      <c r="X137" s="12"/>
      <c r="Y137" s="12"/>
      <c r="Z137" s="12"/>
      <c r="AA137" s="12"/>
      <c r="AB137" s="12"/>
      <c r="AC137" s="12"/>
      <c r="AD137" s="12"/>
      <c r="AE137" s="12"/>
      <c r="AR137" s="214" t="s">
        <v>81</v>
      </c>
      <c r="AT137" s="215" t="s">
        <v>72</v>
      </c>
      <c r="AU137" s="215" t="s">
        <v>81</v>
      </c>
      <c r="AY137" s="214" t="s">
        <v>160</v>
      </c>
      <c r="BK137" s="216">
        <f>SUM(BK138:BK139)</f>
        <v>0</v>
      </c>
    </row>
    <row r="138" s="2" customFormat="1" ht="44.25" customHeight="1">
      <c r="A138" s="39"/>
      <c r="B138" s="40"/>
      <c r="C138" s="219" t="s">
        <v>168</v>
      </c>
      <c r="D138" s="219" t="s">
        <v>163</v>
      </c>
      <c r="E138" s="220" t="s">
        <v>2026</v>
      </c>
      <c r="F138" s="221" t="s">
        <v>2027</v>
      </c>
      <c r="G138" s="222" t="s">
        <v>236</v>
      </c>
      <c r="H138" s="223">
        <v>22.725000000000001</v>
      </c>
      <c r="I138" s="224"/>
      <c r="J138" s="225">
        <f>ROUND(I138*H138,2)</f>
        <v>0</v>
      </c>
      <c r="K138" s="221" t="s">
        <v>167</v>
      </c>
      <c r="L138" s="45"/>
      <c r="M138" s="226" t="s">
        <v>1</v>
      </c>
      <c r="N138" s="227" t="s">
        <v>38</v>
      </c>
      <c r="O138" s="92"/>
      <c r="P138" s="228">
        <f>O138*H138</f>
        <v>0</v>
      </c>
      <c r="Q138" s="228">
        <v>0.20439779999999999</v>
      </c>
      <c r="R138" s="228">
        <f>Q138*H138</f>
        <v>4.6449400050000005</v>
      </c>
      <c r="S138" s="228">
        <v>0</v>
      </c>
      <c r="T138" s="229">
        <f>S138*H138</f>
        <v>0</v>
      </c>
      <c r="U138" s="39"/>
      <c r="V138" s="39"/>
      <c r="W138" s="39"/>
      <c r="X138" s="39"/>
      <c r="Y138" s="39"/>
      <c r="Z138" s="39"/>
      <c r="AA138" s="39"/>
      <c r="AB138" s="39"/>
      <c r="AC138" s="39"/>
      <c r="AD138" s="39"/>
      <c r="AE138" s="39"/>
      <c r="AR138" s="230" t="s">
        <v>168</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168</v>
      </c>
      <c r="BM138" s="230" t="s">
        <v>2028</v>
      </c>
    </row>
    <row r="139" s="2" customFormat="1">
      <c r="A139" s="39"/>
      <c r="B139" s="40"/>
      <c r="C139" s="41"/>
      <c r="D139" s="232" t="s">
        <v>170</v>
      </c>
      <c r="E139" s="41"/>
      <c r="F139" s="233" t="s">
        <v>2029</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12" customFormat="1" ht="22.8" customHeight="1">
      <c r="A140" s="12"/>
      <c r="B140" s="203"/>
      <c r="C140" s="204"/>
      <c r="D140" s="205" t="s">
        <v>72</v>
      </c>
      <c r="E140" s="217" t="s">
        <v>201</v>
      </c>
      <c r="F140" s="217" t="s">
        <v>2030</v>
      </c>
      <c r="G140" s="204"/>
      <c r="H140" s="204"/>
      <c r="I140" s="207"/>
      <c r="J140" s="218">
        <f>BK140</f>
        <v>0</v>
      </c>
      <c r="K140" s="204"/>
      <c r="L140" s="209"/>
      <c r="M140" s="210"/>
      <c r="N140" s="211"/>
      <c r="O140" s="211"/>
      <c r="P140" s="212">
        <f>SUM(P141:P143)</f>
        <v>0</v>
      </c>
      <c r="Q140" s="211"/>
      <c r="R140" s="212">
        <f>SUM(R141:R143)</f>
        <v>3.04133136</v>
      </c>
      <c r="S140" s="211"/>
      <c r="T140" s="213">
        <f>SUM(T141:T143)</f>
        <v>0</v>
      </c>
      <c r="U140" s="12"/>
      <c r="V140" s="12"/>
      <c r="W140" s="12"/>
      <c r="X140" s="12"/>
      <c r="Y140" s="12"/>
      <c r="Z140" s="12"/>
      <c r="AA140" s="12"/>
      <c r="AB140" s="12"/>
      <c r="AC140" s="12"/>
      <c r="AD140" s="12"/>
      <c r="AE140" s="12"/>
      <c r="AR140" s="214" t="s">
        <v>81</v>
      </c>
      <c r="AT140" s="215" t="s">
        <v>72</v>
      </c>
      <c r="AU140" s="215" t="s">
        <v>81</v>
      </c>
      <c r="AY140" s="214" t="s">
        <v>160</v>
      </c>
      <c r="BK140" s="216">
        <f>SUM(BK141:BK143)</f>
        <v>0</v>
      </c>
    </row>
    <row r="141" s="2" customFormat="1" ht="24.15" customHeight="1">
      <c r="A141" s="39"/>
      <c r="B141" s="40"/>
      <c r="C141" s="219" t="s">
        <v>201</v>
      </c>
      <c r="D141" s="219" t="s">
        <v>163</v>
      </c>
      <c r="E141" s="220" t="s">
        <v>2031</v>
      </c>
      <c r="F141" s="221" t="s">
        <v>2032</v>
      </c>
      <c r="G141" s="222" t="s">
        <v>166</v>
      </c>
      <c r="H141" s="223">
        <v>34.088000000000001</v>
      </c>
      <c r="I141" s="224"/>
      <c r="J141" s="225">
        <f>ROUND(I141*H141,2)</f>
        <v>0</v>
      </c>
      <c r="K141" s="221" t="s">
        <v>167</v>
      </c>
      <c r="L141" s="45"/>
      <c r="M141" s="226" t="s">
        <v>1</v>
      </c>
      <c r="N141" s="227" t="s">
        <v>38</v>
      </c>
      <c r="O141" s="92"/>
      <c r="P141" s="228">
        <f>O141*H141</f>
        <v>0</v>
      </c>
      <c r="Q141" s="228">
        <v>0.089219999999999994</v>
      </c>
      <c r="R141" s="228">
        <f>Q141*H141</f>
        <v>3.04133136</v>
      </c>
      <c r="S141" s="228">
        <v>0</v>
      </c>
      <c r="T141" s="229">
        <f>S141*H141</f>
        <v>0</v>
      </c>
      <c r="U141" s="39"/>
      <c r="V141" s="39"/>
      <c r="W141" s="39"/>
      <c r="X141" s="39"/>
      <c r="Y141" s="39"/>
      <c r="Z141" s="39"/>
      <c r="AA141" s="39"/>
      <c r="AB141" s="39"/>
      <c r="AC141" s="39"/>
      <c r="AD141" s="39"/>
      <c r="AE141" s="39"/>
      <c r="AR141" s="230" t="s">
        <v>168</v>
      </c>
      <c r="AT141" s="230" t="s">
        <v>163</v>
      </c>
      <c r="AU141" s="230" t="s">
        <v>83</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168</v>
      </c>
      <c r="BM141" s="230" t="s">
        <v>2033</v>
      </c>
    </row>
    <row r="142" s="2" customFormat="1">
      <c r="A142" s="39"/>
      <c r="B142" s="40"/>
      <c r="C142" s="41"/>
      <c r="D142" s="232" t="s">
        <v>170</v>
      </c>
      <c r="E142" s="41"/>
      <c r="F142" s="233" t="s">
        <v>2034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83</v>
      </c>
    </row>
    <row r="143" s="14" customFormat="1">
      <c r="A143" s="14"/>
      <c r="B143" s="247"/>
      <c r="C143" s="248"/>
      <c r="D143" s="232" t="s">
        <v>172</v>
      </c>
      <c r="E143" s="249" t="s">
        <v>1</v>
      </c>
      <c r="F143" s="250" t="s">
        <v>2035</v>
      </c>
      <c r="G143" s="248"/>
      <c r="H143" s="251">
        <v>34.088000000000001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172</v>
      </c>
      <c r="AU143" s="257" t="s">
        <v>83</v>
      </c>
      <c r="AV143" s="14" t="s">
        <v>83</v>
      </c>
      <c r="AW143" s="14" t="s">
        <v>30</v>
      </c>
      <c r="AX143" s="14" t="s">
        <v>81</v>
      </c>
      <c r="AY143" s="257" t="s">
        <v>160</v>
      </c>
    </row>
    <row r="144" s="12" customFormat="1" ht="22.8" customHeight="1">
      <c r="A144" s="12"/>
      <c r="B144" s="203"/>
      <c r="C144" s="204"/>
      <c r="D144" s="205" t="s">
        <v>72</v>
      </c>
      <c r="E144" s="217" t="s">
        <v>189</v>
      </c>
      <c r="F144" s="217" t="s">
        <v>417</v>
      </c>
      <c r="G144" s="204"/>
      <c r="H144" s="204"/>
      <c r="I144" s="207"/>
      <c r="J144" s="218">
        <f>BK144</f>
        <v>0</v>
      </c>
      <c r="K144" s="204"/>
      <c r="L144" s="209"/>
      <c r="M144" s="210"/>
      <c r="N144" s="211"/>
      <c r="O144" s="211"/>
      <c r="P144" s="212">
        <f>SUM(P145:P156)</f>
        <v>0</v>
      </c>
      <c r="Q144" s="211"/>
      <c r="R144" s="212">
        <f>SUM(R145:R156)</f>
        <v>9.9339730799999995</v>
      </c>
      <c r="S144" s="211"/>
      <c r="T144" s="213">
        <f>SUM(T145:T156)</f>
        <v>0</v>
      </c>
      <c r="U144" s="12"/>
      <c r="V144" s="12"/>
      <c r="W144" s="12"/>
      <c r="X144" s="12"/>
      <c r="Y144" s="12"/>
      <c r="Z144" s="12"/>
      <c r="AA144" s="12"/>
      <c r="AB144" s="12"/>
      <c r="AC144" s="12"/>
      <c r="AD144" s="12"/>
      <c r="AE144" s="12"/>
      <c r="AR144" s="214" t="s">
        <v>81</v>
      </c>
      <c r="AT144" s="215" t="s">
        <v>72</v>
      </c>
      <c r="AU144" s="215" t="s">
        <v>81</v>
      </c>
      <c r="AY144" s="214" t="s">
        <v>160</v>
      </c>
      <c r="BK144" s="216">
        <f>SUM(BK145:BK156)</f>
        <v>0</v>
      </c>
    </row>
    <row r="145" s="2" customFormat="1" ht="24.15" customHeight="1">
      <c r="A145" s="39"/>
      <c r="B145" s="40"/>
      <c r="C145" s="219" t="s">
        <v>189</v>
      </c>
      <c r="D145" s="219" t="s">
        <v>163</v>
      </c>
      <c r="E145" s="220" t="s">
        <v>2036</v>
      </c>
      <c r="F145" s="221" t="s">
        <v>2037</v>
      </c>
      <c r="G145" s="222" t="s">
        <v>166</v>
      </c>
      <c r="H145" s="223">
        <v>159.07499999999999</v>
      </c>
      <c r="I145" s="224"/>
      <c r="J145" s="225">
        <f>ROUND(I145*H145,2)</f>
        <v>0</v>
      </c>
      <c r="K145" s="221" t="s">
        <v>167</v>
      </c>
      <c r="L145" s="45"/>
      <c r="M145" s="226" t="s">
        <v>1</v>
      </c>
      <c r="N145" s="227" t="s">
        <v>38</v>
      </c>
      <c r="O145" s="92"/>
      <c r="P145" s="228">
        <f>O145*H145</f>
        <v>0</v>
      </c>
      <c r="Q145" s="228">
        <v>0.027300000000000001</v>
      </c>
      <c r="R145" s="228">
        <f>Q145*H145</f>
        <v>4.3427474999999998</v>
      </c>
      <c r="S145" s="228">
        <v>0</v>
      </c>
      <c r="T145" s="229">
        <f>S145*H145</f>
        <v>0</v>
      </c>
      <c r="U145" s="39"/>
      <c r="V145" s="39"/>
      <c r="W145" s="39"/>
      <c r="X145" s="39"/>
      <c r="Y145" s="39"/>
      <c r="Z145" s="39"/>
      <c r="AA145" s="39"/>
      <c r="AB145" s="39"/>
      <c r="AC145" s="39"/>
      <c r="AD145" s="39"/>
      <c r="AE145" s="39"/>
      <c r="AR145" s="230" t="s">
        <v>168</v>
      </c>
      <c r="AT145" s="230" t="s">
        <v>163</v>
      </c>
      <c r="AU145" s="230" t="s">
        <v>83</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168</v>
      </c>
      <c r="BM145" s="230" t="s">
        <v>2038</v>
      </c>
    </row>
    <row r="146" s="2" customFormat="1">
      <c r="A146" s="39"/>
      <c r="B146" s="40"/>
      <c r="C146" s="41"/>
      <c r="D146" s="232" t="s">
        <v>170</v>
      </c>
      <c r="E146" s="41"/>
      <c r="F146" s="233" t="s">
        <v>2039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83</v>
      </c>
    </row>
    <row r="147" s="14" customFormat="1">
      <c r="A147" s="14"/>
      <c r="B147" s="247"/>
      <c r="C147" s="248"/>
      <c r="D147" s="232" t="s">
        <v>172</v>
      </c>
      <c r="E147" s="249" t="s">
        <v>1</v>
      </c>
      <c r="F147" s="250" t="s">
        <v>2040</v>
      </c>
      <c r="G147" s="248"/>
      <c r="H147" s="251">
        <v>159.07499999999999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172</v>
      </c>
      <c r="AU147" s="257" t="s">
        <v>83</v>
      </c>
      <c r="AV147" s="14" t="s">
        <v>83</v>
      </c>
      <c r="AW147" s="14" t="s">
        <v>30</v>
      </c>
      <c r="AX147" s="14" t="s">
        <v>81</v>
      </c>
      <c r="AY147" s="257" t="s">
        <v>160</v>
      </c>
    </row>
    <row r="148" s="2" customFormat="1" ht="24.15" customHeight="1">
      <c r="A148" s="39"/>
      <c r="B148" s="40"/>
      <c r="C148" s="219" t="s">
        <v>212</v>
      </c>
      <c r="D148" s="219" t="s">
        <v>163</v>
      </c>
      <c r="E148" s="220" t="s">
        <v>2041</v>
      </c>
      <c r="F148" s="221" t="s">
        <v>2042</v>
      </c>
      <c r="G148" s="222" t="s">
        <v>166</v>
      </c>
      <c r="H148" s="223">
        <v>159.07499999999999</v>
      </c>
      <c r="I148" s="224"/>
      <c r="J148" s="225">
        <f>ROUND(I148*H148,2)</f>
        <v>0</v>
      </c>
      <c r="K148" s="221" t="s">
        <v>167</v>
      </c>
      <c r="L148" s="45"/>
      <c r="M148" s="226" t="s">
        <v>1</v>
      </c>
      <c r="N148" s="227" t="s">
        <v>38</v>
      </c>
      <c r="O148" s="92"/>
      <c r="P148" s="228">
        <f>O148*H148</f>
        <v>0</v>
      </c>
      <c r="Q148" s="228">
        <v>0.010500000000000001</v>
      </c>
      <c r="R148" s="228">
        <f>Q148*H148</f>
        <v>1.6702874999999999</v>
      </c>
      <c r="S148" s="228">
        <v>0</v>
      </c>
      <c r="T148" s="229">
        <f>S148*H148</f>
        <v>0</v>
      </c>
      <c r="U148" s="39"/>
      <c r="V148" s="39"/>
      <c r="W148" s="39"/>
      <c r="X148" s="39"/>
      <c r="Y148" s="39"/>
      <c r="Z148" s="39"/>
      <c r="AA148" s="39"/>
      <c r="AB148" s="39"/>
      <c r="AC148" s="39"/>
      <c r="AD148" s="39"/>
      <c r="AE148" s="39"/>
      <c r="AR148" s="230" t="s">
        <v>168</v>
      </c>
      <c r="AT148" s="230" t="s">
        <v>163</v>
      </c>
      <c r="AU148" s="230" t="s">
        <v>83</v>
      </c>
      <c r="AY148" s="18" t="s">
        <v>160</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168</v>
      </c>
      <c r="BM148" s="230" t="s">
        <v>2043</v>
      </c>
    </row>
    <row r="149" s="2" customFormat="1">
      <c r="A149" s="39"/>
      <c r="B149" s="40"/>
      <c r="C149" s="41"/>
      <c r="D149" s="232" t="s">
        <v>170</v>
      </c>
      <c r="E149" s="41"/>
      <c r="F149" s="233" t="s">
        <v>2044</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170</v>
      </c>
      <c r="AU149" s="18" t="s">
        <v>83</v>
      </c>
    </row>
    <row r="150" s="14" customFormat="1">
      <c r="A150" s="14"/>
      <c r="B150" s="247"/>
      <c r="C150" s="248"/>
      <c r="D150" s="232" t="s">
        <v>172</v>
      </c>
      <c r="E150" s="249" t="s">
        <v>1</v>
      </c>
      <c r="F150" s="250" t="s">
        <v>2040</v>
      </c>
      <c r="G150" s="248"/>
      <c r="H150" s="251">
        <v>159.07499999999999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172</v>
      </c>
      <c r="AU150" s="257" t="s">
        <v>83</v>
      </c>
      <c r="AV150" s="14" t="s">
        <v>83</v>
      </c>
      <c r="AW150" s="14" t="s">
        <v>30</v>
      </c>
      <c r="AX150" s="14" t="s">
        <v>81</v>
      </c>
      <c r="AY150" s="257" t="s">
        <v>160</v>
      </c>
    </row>
    <row r="151" s="2" customFormat="1" ht="16.5" customHeight="1">
      <c r="A151" s="39"/>
      <c r="B151" s="40"/>
      <c r="C151" s="219" t="s">
        <v>215</v>
      </c>
      <c r="D151" s="219" t="s">
        <v>163</v>
      </c>
      <c r="E151" s="220" t="s">
        <v>2045</v>
      </c>
      <c r="F151" s="221" t="s">
        <v>2046</v>
      </c>
      <c r="G151" s="222" t="s">
        <v>166</v>
      </c>
      <c r="H151" s="223">
        <v>159.07499999999999</v>
      </c>
      <c r="I151" s="224"/>
      <c r="J151" s="225">
        <f>ROUND(I151*H151,2)</f>
        <v>0</v>
      </c>
      <c r="K151" s="221" t="s">
        <v>167</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2047</v>
      </c>
    </row>
    <row r="152" s="2" customFormat="1">
      <c r="A152" s="39"/>
      <c r="B152" s="40"/>
      <c r="C152" s="41"/>
      <c r="D152" s="232" t="s">
        <v>170</v>
      </c>
      <c r="E152" s="41"/>
      <c r="F152" s="233" t="s">
        <v>2048</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14" customFormat="1">
      <c r="A153" s="14"/>
      <c r="B153" s="247"/>
      <c r="C153" s="248"/>
      <c r="D153" s="232" t="s">
        <v>172</v>
      </c>
      <c r="E153" s="249" t="s">
        <v>1</v>
      </c>
      <c r="F153" s="250" t="s">
        <v>2040</v>
      </c>
      <c r="G153" s="248"/>
      <c r="H153" s="251">
        <v>159.07499999999999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172</v>
      </c>
      <c r="AU153" s="257" t="s">
        <v>83</v>
      </c>
      <c r="AV153" s="14" t="s">
        <v>83</v>
      </c>
      <c r="AW153" s="14" t="s">
        <v>30</v>
      </c>
      <c r="AX153" s="14" t="s">
        <v>81</v>
      </c>
      <c r="AY153" s="257" t="s">
        <v>160</v>
      </c>
    </row>
    <row r="154" s="2" customFormat="1" ht="33" customHeight="1">
      <c r="A154" s="39"/>
      <c r="B154" s="40"/>
      <c r="C154" s="219" t="s">
        <v>218</v>
      </c>
      <c r="D154" s="219" t="s">
        <v>163</v>
      </c>
      <c r="E154" s="220" t="s">
        <v>2049</v>
      </c>
      <c r="F154" s="221" t="s">
        <v>2050</v>
      </c>
      <c r="G154" s="222" t="s">
        <v>262</v>
      </c>
      <c r="H154" s="223">
        <v>1.704</v>
      </c>
      <c r="I154" s="224"/>
      <c r="J154" s="225">
        <f>ROUND(I154*H154,2)</f>
        <v>0</v>
      </c>
      <c r="K154" s="221" t="s">
        <v>167</v>
      </c>
      <c r="L154" s="45"/>
      <c r="M154" s="226" t="s">
        <v>1</v>
      </c>
      <c r="N154" s="227" t="s">
        <v>38</v>
      </c>
      <c r="O154" s="92"/>
      <c r="P154" s="228">
        <f>O154*H154</f>
        <v>0</v>
      </c>
      <c r="Q154" s="228">
        <v>2.3010199999999998</v>
      </c>
      <c r="R154" s="228">
        <f>Q154*H154</f>
        <v>3.9209380799999995</v>
      </c>
      <c r="S154" s="228">
        <v>0</v>
      </c>
      <c r="T154" s="229">
        <f>S154*H154</f>
        <v>0</v>
      </c>
      <c r="U154" s="39"/>
      <c r="V154" s="39"/>
      <c r="W154" s="39"/>
      <c r="X154" s="39"/>
      <c r="Y154" s="39"/>
      <c r="Z154" s="39"/>
      <c r="AA154" s="39"/>
      <c r="AB154" s="39"/>
      <c r="AC154" s="39"/>
      <c r="AD154" s="39"/>
      <c r="AE154" s="39"/>
      <c r="AR154" s="230" t="s">
        <v>168</v>
      </c>
      <c r="AT154" s="230" t="s">
        <v>163</v>
      </c>
      <c r="AU154" s="230" t="s">
        <v>83</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168</v>
      </c>
      <c r="BM154" s="230" t="s">
        <v>2051</v>
      </c>
    </row>
    <row r="155" s="2" customFormat="1">
      <c r="A155" s="39"/>
      <c r="B155" s="40"/>
      <c r="C155" s="41"/>
      <c r="D155" s="232" t="s">
        <v>170</v>
      </c>
      <c r="E155" s="41"/>
      <c r="F155" s="233" t="s">
        <v>2052</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83</v>
      </c>
    </row>
    <row r="156" s="14" customFormat="1">
      <c r="A156" s="14"/>
      <c r="B156" s="247"/>
      <c r="C156" s="248"/>
      <c r="D156" s="232" t="s">
        <v>172</v>
      </c>
      <c r="E156" s="249" t="s">
        <v>1</v>
      </c>
      <c r="F156" s="250" t="s">
        <v>2053</v>
      </c>
      <c r="G156" s="248"/>
      <c r="H156" s="251">
        <v>1.704</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172</v>
      </c>
      <c r="AU156" s="257" t="s">
        <v>83</v>
      </c>
      <c r="AV156" s="14" t="s">
        <v>83</v>
      </c>
      <c r="AW156" s="14" t="s">
        <v>30</v>
      </c>
      <c r="AX156" s="14" t="s">
        <v>81</v>
      </c>
      <c r="AY156" s="257" t="s">
        <v>160</v>
      </c>
    </row>
    <row r="157" s="12" customFormat="1" ht="22.8" customHeight="1">
      <c r="A157" s="12"/>
      <c r="B157" s="203"/>
      <c r="C157" s="204"/>
      <c r="D157" s="205" t="s">
        <v>72</v>
      </c>
      <c r="E157" s="217" t="s">
        <v>906</v>
      </c>
      <c r="F157" s="217" t="s">
        <v>907</v>
      </c>
      <c r="G157" s="204"/>
      <c r="H157" s="204"/>
      <c r="I157" s="207"/>
      <c r="J157" s="218">
        <f>BK157</f>
        <v>0</v>
      </c>
      <c r="K157" s="204"/>
      <c r="L157" s="209"/>
      <c r="M157" s="210"/>
      <c r="N157" s="211"/>
      <c r="O157" s="211"/>
      <c r="P157" s="212">
        <f>SUM(P158:P159)</f>
        <v>0</v>
      </c>
      <c r="Q157" s="211"/>
      <c r="R157" s="212">
        <f>SUM(R158:R159)</f>
        <v>0</v>
      </c>
      <c r="S157" s="211"/>
      <c r="T157" s="213">
        <f>SUM(T158:T159)</f>
        <v>0</v>
      </c>
      <c r="U157" s="12"/>
      <c r="V157" s="12"/>
      <c r="W157" s="12"/>
      <c r="X157" s="12"/>
      <c r="Y157" s="12"/>
      <c r="Z157" s="12"/>
      <c r="AA157" s="12"/>
      <c r="AB157" s="12"/>
      <c r="AC157" s="12"/>
      <c r="AD157" s="12"/>
      <c r="AE157" s="12"/>
      <c r="AR157" s="214" t="s">
        <v>81</v>
      </c>
      <c r="AT157" s="215" t="s">
        <v>72</v>
      </c>
      <c r="AU157" s="215" t="s">
        <v>81</v>
      </c>
      <c r="AY157" s="214" t="s">
        <v>160</v>
      </c>
      <c r="BK157" s="216">
        <f>SUM(BK158:BK159)</f>
        <v>0</v>
      </c>
    </row>
    <row r="158" s="2" customFormat="1" ht="16.5" customHeight="1">
      <c r="A158" s="39"/>
      <c r="B158" s="40"/>
      <c r="C158" s="219" t="s">
        <v>224</v>
      </c>
      <c r="D158" s="219" t="s">
        <v>163</v>
      </c>
      <c r="E158" s="220" t="s">
        <v>2054</v>
      </c>
      <c r="F158" s="221" t="s">
        <v>2055</v>
      </c>
      <c r="G158" s="222" t="s">
        <v>227</v>
      </c>
      <c r="H158" s="223">
        <v>20.565000000000001</v>
      </c>
      <c r="I158" s="224"/>
      <c r="J158" s="225">
        <f>ROUND(I158*H158,2)</f>
        <v>0</v>
      </c>
      <c r="K158" s="221" t="s">
        <v>167</v>
      </c>
      <c r="L158" s="45"/>
      <c r="M158" s="226" t="s">
        <v>1</v>
      </c>
      <c r="N158" s="227" t="s">
        <v>38</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168</v>
      </c>
      <c r="AT158" s="230" t="s">
        <v>163</v>
      </c>
      <c r="AU158" s="230" t="s">
        <v>83</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168</v>
      </c>
      <c r="BM158" s="230" t="s">
        <v>2056</v>
      </c>
    </row>
    <row r="159" s="2" customFormat="1">
      <c r="A159" s="39"/>
      <c r="B159" s="40"/>
      <c r="C159" s="41"/>
      <c r="D159" s="232" t="s">
        <v>170</v>
      </c>
      <c r="E159" s="41"/>
      <c r="F159" s="233" t="s">
        <v>2057</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83</v>
      </c>
    </row>
    <row r="160" s="12" customFormat="1" ht="25.92" customHeight="1">
      <c r="A160" s="12"/>
      <c r="B160" s="203"/>
      <c r="C160" s="204"/>
      <c r="D160" s="205" t="s">
        <v>72</v>
      </c>
      <c r="E160" s="206" t="s">
        <v>913</v>
      </c>
      <c r="F160" s="206" t="s">
        <v>914</v>
      </c>
      <c r="G160" s="204"/>
      <c r="H160" s="204"/>
      <c r="I160" s="207"/>
      <c r="J160" s="208">
        <f>BK160</f>
        <v>0</v>
      </c>
      <c r="K160" s="204"/>
      <c r="L160" s="209"/>
      <c r="M160" s="210"/>
      <c r="N160" s="211"/>
      <c r="O160" s="211"/>
      <c r="P160" s="212">
        <f>P161+P185</f>
        <v>0</v>
      </c>
      <c r="Q160" s="211"/>
      <c r="R160" s="212">
        <f>R161+R185</f>
        <v>2.9452452624999998</v>
      </c>
      <c r="S160" s="211"/>
      <c r="T160" s="213">
        <f>T161+T185</f>
        <v>0</v>
      </c>
      <c r="U160" s="12"/>
      <c r="V160" s="12"/>
      <c r="W160" s="12"/>
      <c r="X160" s="12"/>
      <c r="Y160" s="12"/>
      <c r="Z160" s="12"/>
      <c r="AA160" s="12"/>
      <c r="AB160" s="12"/>
      <c r="AC160" s="12"/>
      <c r="AD160" s="12"/>
      <c r="AE160" s="12"/>
      <c r="AR160" s="214" t="s">
        <v>83</v>
      </c>
      <c r="AT160" s="215" t="s">
        <v>72</v>
      </c>
      <c r="AU160" s="215" t="s">
        <v>73</v>
      </c>
      <c r="AY160" s="214" t="s">
        <v>160</v>
      </c>
      <c r="BK160" s="216">
        <f>BK161+BK185</f>
        <v>0</v>
      </c>
    </row>
    <row r="161" s="12" customFormat="1" ht="22.8" customHeight="1">
      <c r="A161" s="12"/>
      <c r="B161" s="203"/>
      <c r="C161" s="204"/>
      <c r="D161" s="205" t="s">
        <v>72</v>
      </c>
      <c r="E161" s="217" t="s">
        <v>2058</v>
      </c>
      <c r="F161" s="217" t="s">
        <v>2059</v>
      </c>
      <c r="G161" s="204"/>
      <c r="H161" s="204"/>
      <c r="I161" s="207"/>
      <c r="J161" s="218">
        <f>BK161</f>
        <v>0</v>
      </c>
      <c r="K161" s="204"/>
      <c r="L161" s="209"/>
      <c r="M161" s="210"/>
      <c r="N161" s="211"/>
      <c r="O161" s="211"/>
      <c r="P161" s="212">
        <f>SUM(P162:P184)</f>
        <v>0</v>
      </c>
      <c r="Q161" s="211"/>
      <c r="R161" s="212">
        <f>SUM(R162:R184)</f>
        <v>2.3562120625</v>
      </c>
      <c r="S161" s="211"/>
      <c r="T161" s="213">
        <f>SUM(T162:T184)</f>
        <v>0</v>
      </c>
      <c r="U161" s="12"/>
      <c r="V161" s="12"/>
      <c r="W161" s="12"/>
      <c r="X161" s="12"/>
      <c r="Y161" s="12"/>
      <c r="Z161" s="12"/>
      <c r="AA161" s="12"/>
      <c r="AB161" s="12"/>
      <c r="AC161" s="12"/>
      <c r="AD161" s="12"/>
      <c r="AE161" s="12"/>
      <c r="AR161" s="214" t="s">
        <v>83</v>
      </c>
      <c r="AT161" s="215" t="s">
        <v>72</v>
      </c>
      <c r="AU161" s="215" t="s">
        <v>81</v>
      </c>
      <c r="AY161" s="214" t="s">
        <v>160</v>
      </c>
      <c r="BK161" s="216">
        <f>SUM(BK162:BK184)</f>
        <v>0</v>
      </c>
    </row>
    <row r="162" s="2" customFormat="1" ht="24.15" customHeight="1">
      <c r="A162" s="39"/>
      <c r="B162" s="40"/>
      <c r="C162" s="219" t="s">
        <v>233</v>
      </c>
      <c r="D162" s="219" t="s">
        <v>163</v>
      </c>
      <c r="E162" s="220" t="s">
        <v>2060</v>
      </c>
      <c r="F162" s="221" t="s">
        <v>2061</v>
      </c>
      <c r="G162" s="222" t="s">
        <v>166</v>
      </c>
      <c r="H162" s="223">
        <v>159.07499999999999</v>
      </c>
      <c r="I162" s="224"/>
      <c r="J162" s="225">
        <f>ROUND(I162*H162,2)</f>
        <v>0</v>
      </c>
      <c r="K162" s="221" t="s">
        <v>167</v>
      </c>
      <c r="L162" s="45"/>
      <c r="M162" s="226" t="s">
        <v>1</v>
      </c>
      <c r="N162" s="227" t="s">
        <v>38</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251</v>
      </c>
      <c r="AT162" s="230" t="s">
        <v>163</v>
      </c>
      <c r="AU162" s="230" t="s">
        <v>83</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2062</v>
      </c>
    </row>
    <row r="163" s="2" customFormat="1">
      <c r="A163" s="39"/>
      <c r="B163" s="40"/>
      <c r="C163" s="41"/>
      <c r="D163" s="232" t="s">
        <v>170</v>
      </c>
      <c r="E163" s="41"/>
      <c r="F163" s="233" t="s">
        <v>2063</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83</v>
      </c>
    </row>
    <row r="164" s="14" customFormat="1">
      <c r="A164" s="14"/>
      <c r="B164" s="247"/>
      <c r="C164" s="248"/>
      <c r="D164" s="232" t="s">
        <v>172</v>
      </c>
      <c r="E164" s="249" t="s">
        <v>1</v>
      </c>
      <c r="F164" s="250" t="s">
        <v>2040</v>
      </c>
      <c r="G164" s="248"/>
      <c r="H164" s="251">
        <v>159.07499999999999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172</v>
      </c>
      <c r="AU164" s="257" t="s">
        <v>83</v>
      </c>
      <c r="AV164" s="14" t="s">
        <v>83</v>
      </c>
      <c r="AW164" s="14" t="s">
        <v>30</v>
      </c>
      <c r="AX164" s="14" t="s">
        <v>81</v>
      </c>
      <c r="AY164" s="257" t="s">
        <v>160</v>
      </c>
    </row>
    <row r="165" s="2" customFormat="1" ht="16.5" customHeight="1">
      <c r="A165" s="39"/>
      <c r="B165" s="40"/>
      <c r="C165" s="281" t="s">
        <v>242</v>
      </c>
      <c r="D165" s="281" t="s">
        <v>832</v>
      </c>
      <c r="E165" s="282" t="s">
        <v>2064</v>
      </c>
      <c r="F165" s="283" t="s">
        <v>2065</v>
      </c>
      <c r="G165" s="284" t="s">
        <v>227</v>
      </c>
      <c r="H165" s="285">
        <v>0.053999999999999999</v>
      </c>
      <c r="I165" s="286"/>
      <c r="J165" s="287">
        <f>ROUND(I165*H165,2)</f>
        <v>0</v>
      </c>
      <c r="K165" s="283" t="s">
        <v>167</v>
      </c>
      <c r="L165" s="288"/>
      <c r="M165" s="289" t="s">
        <v>1</v>
      </c>
      <c r="N165" s="290" t="s">
        <v>38</v>
      </c>
      <c r="O165" s="92"/>
      <c r="P165" s="228">
        <f>O165*H165</f>
        <v>0</v>
      </c>
      <c r="Q165" s="228">
        <v>1</v>
      </c>
      <c r="R165" s="228">
        <f>Q165*H165</f>
        <v>0.053999999999999999</v>
      </c>
      <c r="S165" s="228">
        <v>0</v>
      </c>
      <c r="T165" s="229">
        <f>S165*H165</f>
        <v>0</v>
      </c>
      <c r="U165" s="39"/>
      <c r="V165" s="39"/>
      <c r="W165" s="39"/>
      <c r="X165" s="39"/>
      <c r="Y165" s="39"/>
      <c r="Z165" s="39"/>
      <c r="AA165" s="39"/>
      <c r="AB165" s="39"/>
      <c r="AC165" s="39"/>
      <c r="AD165" s="39"/>
      <c r="AE165" s="39"/>
      <c r="AR165" s="230" t="s">
        <v>399</v>
      </c>
      <c r="AT165" s="230" t="s">
        <v>832</v>
      </c>
      <c r="AU165" s="230" t="s">
        <v>83</v>
      </c>
      <c r="AY165" s="18" t="s">
        <v>160</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251</v>
      </c>
      <c r="BM165" s="230" t="s">
        <v>2066</v>
      </c>
    </row>
    <row r="166" s="2" customFormat="1">
      <c r="A166" s="39"/>
      <c r="B166" s="40"/>
      <c r="C166" s="41"/>
      <c r="D166" s="232" t="s">
        <v>170</v>
      </c>
      <c r="E166" s="41"/>
      <c r="F166" s="233" t="s">
        <v>2065</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170</v>
      </c>
      <c r="AU166" s="18" t="s">
        <v>83</v>
      </c>
    </row>
    <row r="167" s="14" customFormat="1">
      <c r="A167" s="14"/>
      <c r="B167" s="247"/>
      <c r="C167" s="248"/>
      <c r="D167" s="232" t="s">
        <v>172</v>
      </c>
      <c r="E167" s="249" t="s">
        <v>1</v>
      </c>
      <c r="F167" s="250" t="s">
        <v>2067</v>
      </c>
      <c r="G167" s="248"/>
      <c r="H167" s="251">
        <v>0.053999999999999999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172</v>
      </c>
      <c r="AU167" s="257" t="s">
        <v>83</v>
      </c>
      <c r="AV167" s="14" t="s">
        <v>83</v>
      </c>
      <c r="AW167" s="14" t="s">
        <v>30</v>
      </c>
      <c r="AX167" s="14" t="s">
        <v>81</v>
      </c>
      <c r="AY167" s="257" t="s">
        <v>160</v>
      </c>
    </row>
    <row r="168" s="2" customFormat="1" ht="24.15" customHeight="1">
      <c r="A168" s="39"/>
      <c r="B168" s="40"/>
      <c r="C168" s="219" t="s">
        <v>247</v>
      </c>
      <c r="D168" s="219" t="s">
        <v>163</v>
      </c>
      <c r="E168" s="220" t="s">
        <v>2068</v>
      </c>
      <c r="F168" s="221" t="s">
        <v>2069</v>
      </c>
      <c r="G168" s="222" t="s">
        <v>166</v>
      </c>
      <c r="H168" s="223">
        <v>318.14999999999998</v>
      </c>
      <c r="I168" s="224"/>
      <c r="J168" s="225">
        <f>ROUND(I168*H168,2)</f>
        <v>0</v>
      </c>
      <c r="K168" s="221" t="s">
        <v>167</v>
      </c>
      <c r="L168" s="45"/>
      <c r="M168" s="226" t="s">
        <v>1</v>
      </c>
      <c r="N168" s="227" t="s">
        <v>38</v>
      </c>
      <c r="O168" s="92"/>
      <c r="P168" s="228">
        <f>O168*H168</f>
        <v>0</v>
      </c>
      <c r="Q168" s="228">
        <v>0.00039825</v>
      </c>
      <c r="R168" s="228">
        <f>Q168*H168</f>
        <v>0.12670323749999998</v>
      </c>
      <c r="S168" s="228">
        <v>0</v>
      </c>
      <c r="T168" s="229">
        <f>S168*H168</f>
        <v>0</v>
      </c>
      <c r="U168" s="39"/>
      <c r="V168" s="39"/>
      <c r="W168" s="39"/>
      <c r="X168" s="39"/>
      <c r="Y168" s="39"/>
      <c r="Z168" s="39"/>
      <c r="AA168" s="39"/>
      <c r="AB168" s="39"/>
      <c r="AC168" s="39"/>
      <c r="AD168" s="39"/>
      <c r="AE168" s="39"/>
      <c r="AR168" s="230" t="s">
        <v>251</v>
      </c>
      <c r="AT168" s="230" t="s">
        <v>163</v>
      </c>
      <c r="AU168" s="230" t="s">
        <v>83</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2070</v>
      </c>
    </row>
    <row r="169" s="2" customFormat="1">
      <c r="A169" s="39"/>
      <c r="B169" s="40"/>
      <c r="C169" s="41"/>
      <c r="D169" s="232" t="s">
        <v>170</v>
      </c>
      <c r="E169" s="41"/>
      <c r="F169" s="233" t="s">
        <v>2071</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83</v>
      </c>
    </row>
    <row r="170" s="14" customFormat="1">
      <c r="A170" s="14"/>
      <c r="B170" s="247"/>
      <c r="C170" s="248"/>
      <c r="D170" s="232" t="s">
        <v>172</v>
      </c>
      <c r="E170" s="249" t="s">
        <v>1</v>
      </c>
      <c r="F170" s="250" t="s">
        <v>2072</v>
      </c>
      <c r="G170" s="248"/>
      <c r="H170" s="251">
        <v>318.14999999999998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172</v>
      </c>
      <c r="AU170" s="257" t="s">
        <v>83</v>
      </c>
      <c r="AV170" s="14" t="s">
        <v>83</v>
      </c>
      <c r="AW170" s="14" t="s">
        <v>30</v>
      </c>
      <c r="AX170" s="14" t="s">
        <v>81</v>
      </c>
      <c r="AY170" s="257" t="s">
        <v>160</v>
      </c>
    </row>
    <row r="171" s="2" customFormat="1" ht="24.15" customHeight="1">
      <c r="A171" s="39"/>
      <c r="B171" s="40"/>
      <c r="C171" s="281" t="s">
        <v>259</v>
      </c>
      <c r="D171" s="281" t="s">
        <v>832</v>
      </c>
      <c r="E171" s="282" t="s">
        <v>2073</v>
      </c>
      <c r="F171" s="283" t="s">
        <v>2074</v>
      </c>
      <c r="G171" s="284" t="s">
        <v>166</v>
      </c>
      <c r="H171" s="285">
        <v>388.46100000000001</v>
      </c>
      <c r="I171" s="286"/>
      <c r="J171" s="287">
        <f>ROUND(I171*H171,2)</f>
        <v>0</v>
      </c>
      <c r="K171" s="283" t="s">
        <v>1</v>
      </c>
      <c r="L171" s="288"/>
      <c r="M171" s="289" t="s">
        <v>1</v>
      </c>
      <c r="N171" s="290" t="s">
        <v>38</v>
      </c>
      <c r="O171" s="92"/>
      <c r="P171" s="228">
        <f>O171*H171</f>
        <v>0</v>
      </c>
      <c r="Q171" s="228">
        <v>0.0054000000000000003</v>
      </c>
      <c r="R171" s="228">
        <f>Q171*H171</f>
        <v>2.0976894000000001</v>
      </c>
      <c r="S171" s="228">
        <v>0</v>
      </c>
      <c r="T171" s="229">
        <f>S171*H171</f>
        <v>0</v>
      </c>
      <c r="U171" s="39"/>
      <c r="V171" s="39"/>
      <c r="W171" s="39"/>
      <c r="X171" s="39"/>
      <c r="Y171" s="39"/>
      <c r="Z171" s="39"/>
      <c r="AA171" s="39"/>
      <c r="AB171" s="39"/>
      <c r="AC171" s="39"/>
      <c r="AD171" s="39"/>
      <c r="AE171" s="39"/>
      <c r="AR171" s="230" t="s">
        <v>399</v>
      </c>
      <c r="AT171" s="230" t="s">
        <v>832</v>
      </c>
      <c r="AU171" s="230" t="s">
        <v>83</v>
      </c>
      <c r="AY171" s="18" t="s">
        <v>160</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251</v>
      </c>
      <c r="BM171" s="230" t="s">
        <v>2075</v>
      </c>
    </row>
    <row r="172" s="2" customFormat="1">
      <c r="A172" s="39"/>
      <c r="B172" s="40"/>
      <c r="C172" s="41"/>
      <c r="D172" s="232" t="s">
        <v>170</v>
      </c>
      <c r="E172" s="41"/>
      <c r="F172" s="233" t="s">
        <v>2074</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170</v>
      </c>
      <c r="AU172" s="18" t="s">
        <v>83</v>
      </c>
    </row>
    <row r="173" s="14" customFormat="1">
      <c r="A173" s="14"/>
      <c r="B173" s="247"/>
      <c r="C173" s="248"/>
      <c r="D173" s="232" t="s">
        <v>172</v>
      </c>
      <c r="E173" s="249" t="s">
        <v>1</v>
      </c>
      <c r="F173" s="250" t="s">
        <v>2076</v>
      </c>
      <c r="G173" s="248"/>
      <c r="H173" s="251">
        <v>388.46100000000001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172</v>
      </c>
      <c r="AU173" s="257" t="s">
        <v>83</v>
      </c>
      <c r="AV173" s="14" t="s">
        <v>83</v>
      </c>
      <c r="AW173" s="14" t="s">
        <v>30</v>
      </c>
      <c r="AX173" s="14" t="s">
        <v>81</v>
      </c>
      <c r="AY173" s="257" t="s">
        <v>160</v>
      </c>
    </row>
    <row r="174" s="2" customFormat="1" ht="24.15" customHeight="1">
      <c r="A174" s="39"/>
      <c r="B174" s="40"/>
      <c r="C174" s="219" t="s">
        <v>8</v>
      </c>
      <c r="D174" s="219" t="s">
        <v>163</v>
      </c>
      <c r="E174" s="220" t="s">
        <v>2077</v>
      </c>
      <c r="F174" s="221" t="s">
        <v>2078</v>
      </c>
      <c r="G174" s="222" t="s">
        <v>166</v>
      </c>
      <c r="H174" s="223">
        <v>159.07499999999999</v>
      </c>
      <c r="I174" s="224"/>
      <c r="J174" s="225">
        <f>ROUND(I174*H174,2)</f>
        <v>0</v>
      </c>
      <c r="K174" s="221" t="s">
        <v>167</v>
      </c>
      <c r="L174" s="45"/>
      <c r="M174" s="226" t="s">
        <v>1</v>
      </c>
      <c r="N174" s="227" t="s">
        <v>38</v>
      </c>
      <c r="O174" s="92"/>
      <c r="P174" s="228">
        <f>O174*H174</f>
        <v>0</v>
      </c>
      <c r="Q174" s="228">
        <v>0.00039500000000000001</v>
      </c>
      <c r="R174" s="228">
        <f>Q174*H174</f>
        <v>0.062834624999999991</v>
      </c>
      <c r="S174" s="228">
        <v>0</v>
      </c>
      <c r="T174" s="229">
        <f>S174*H174</f>
        <v>0</v>
      </c>
      <c r="U174" s="39"/>
      <c r="V174" s="39"/>
      <c r="W174" s="39"/>
      <c r="X174" s="39"/>
      <c r="Y174" s="39"/>
      <c r="Z174" s="39"/>
      <c r="AA174" s="39"/>
      <c r="AB174" s="39"/>
      <c r="AC174" s="39"/>
      <c r="AD174" s="39"/>
      <c r="AE174" s="39"/>
      <c r="AR174" s="230" t="s">
        <v>251</v>
      </c>
      <c r="AT174" s="230" t="s">
        <v>163</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251</v>
      </c>
      <c r="BM174" s="230" t="s">
        <v>2079</v>
      </c>
    </row>
    <row r="175" s="2" customFormat="1">
      <c r="A175" s="39"/>
      <c r="B175" s="40"/>
      <c r="C175" s="41"/>
      <c r="D175" s="232" t="s">
        <v>170</v>
      </c>
      <c r="E175" s="41"/>
      <c r="F175" s="233" t="s">
        <v>2080</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14" customFormat="1">
      <c r="A176" s="14"/>
      <c r="B176" s="247"/>
      <c r="C176" s="248"/>
      <c r="D176" s="232" t="s">
        <v>172</v>
      </c>
      <c r="E176" s="249" t="s">
        <v>1</v>
      </c>
      <c r="F176" s="250" t="s">
        <v>2040</v>
      </c>
      <c r="G176" s="248"/>
      <c r="H176" s="251">
        <v>159.07499999999999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172</v>
      </c>
      <c r="AU176" s="257" t="s">
        <v>83</v>
      </c>
      <c r="AV176" s="14" t="s">
        <v>83</v>
      </c>
      <c r="AW176" s="14" t="s">
        <v>30</v>
      </c>
      <c r="AX176" s="14" t="s">
        <v>81</v>
      </c>
      <c r="AY176" s="257" t="s">
        <v>160</v>
      </c>
    </row>
    <row r="177" s="2" customFormat="1" ht="24.15" customHeight="1">
      <c r="A177" s="39"/>
      <c r="B177" s="40"/>
      <c r="C177" s="219" t="s">
        <v>251</v>
      </c>
      <c r="D177" s="219" t="s">
        <v>163</v>
      </c>
      <c r="E177" s="220" t="s">
        <v>2081</v>
      </c>
      <c r="F177" s="221" t="s">
        <v>2082</v>
      </c>
      <c r="G177" s="222" t="s">
        <v>166</v>
      </c>
      <c r="H177" s="223">
        <v>70.674999999999997</v>
      </c>
      <c r="I177" s="224"/>
      <c r="J177" s="225">
        <f>ROUND(I177*H177,2)</f>
        <v>0</v>
      </c>
      <c r="K177" s="221" t="s">
        <v>167</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251</v>
      </c>
      <c r="AT177" s="230" t="s">
        <v>163</v>
      </c>
      <c r="AU177" s="230" t="s">
        <v>83</v>
      </c>
      <c r="AY177" s="18" t="s">
        <v>160</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251</v>
      </c>
      <c r="BM177" s="230" t="s">
        <v>2083</v>
      </c>
    </row>
    <row r="178" s="2" customFormat="1">
      <c r="A178" s="39"/>
      <c r="B178" s="40"/>
      <c r="C178" s="41"/>
      <c r="D178" s="232" t="s">
        <v>170</v>
      </c>
      <c r="E178" s="41"/>
      <c r="F178" s="233" t="s">
        <v>2084</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170</v>
      </c>
      <c r="AU178" s="18" t="s">
        <v>83</v>
      </c>
    </row>
    <row r="179" s="14" customFormat="1">
      <c r="A179" s="14"/>
      <c r="B179" s="247"/>
      <c r="C179" s="248"/>
      <c r="D179" s="232" t="s">
        <v>172</v>
      </c>
      <c r="E179" s="249" t="s">
        <v>1</v>
      </c>
      <c r="F179" s="250" t="s">
        <v>2085</v>
      </c>
      <c r="G179" s="248"/>
      <c r="H179" s="251">
        <v>70.674999999999997</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172</v>
      </c>
      <c r="AU179" s="257" t="s">
        <v>83</v>
      </c>
      <c r="AV179" s="14" t="s">
        <v>83</v>
      </c>
      <c r="AW179" s="14" t="s">
        <v>30</v>
      </c>
      <c r="AX179" s="14" t="s">
        <v>81</v>
      </c>
      <c r="AY179" s="257" t="s">
        <v>160</v>
      </c>
    </row>
    <row r="180" s="2" customFormat="1" ht="24.15" customHeight="1">
      <c r="A180" s="39"/>
      <c r="B180" s="40"/>
      <c r="C180" s="281" t="s">
        <v>304</v>
      </c>
      <c r="D180" s="281" t="s">
        <v>832</v>
      </c>
      <c r="E180" s="282" t="s">
        <v>2086</v>
      </c>
      <c r="F180" s="283" t="s">
        <v>2087</v>
      </c>
      <c r="G180" s="284" t="s">
        <v>166</v>
      </c>
      <c r="H180" s="285">
        <v>74.924000000000007</v>
      </c>
      <c r="I180" s="286"/>
      <c r="J180" s="287">
        <f>ROUND(I180*H180,2)</f>
        <v>0</v>
      </c>
      <c r="K180" s="283" t="s">
        <v>167</v>
      </c>
      <c r="L180" s="288"/>
      <c r="M180" s="289" t="s">
        <v>1</v>
      </c>
      <c r="N180" s="290" t="s">
        <v>38</v>
      </c>
      <c r="O180" s="92"/>
      <c r="P180" s="228">
        <f>O180*H180</f>
        <v>0</v>
      </c>
      <c r="Q180" s="228">
        <v>0.00020000000000000001</v>
      </c>
      <c r="R180" s="228">
        <f>Q180*H180</f>
        <v>0.014984800000000001</v>
      </c>
      <c r="S180" s="228">
        <v>0</v>
      </c>
      <c r="T180" s="229">
        <f>S180*H180</f>
        <v>0</v>
      </c>
      <c r="U180" s="39"/>
      <c r="V180" s="39"/>
      <c r="W180" s="39"/>
      <c r="X180" s="39"/>
      <c r="Y180" s="39"/>
      <c r="Z180" s="39"/>
      <c r="AA180" s="39"/>
      <c r="AB180" s="39"/>
      <c r="AC180" s="39"/>
      <c r="AD180" s="39"/>
      <c r="AE180" s="39"/>
      <c r="AR180" s="230" t="s">
        <v>399</v>
      </c>
      <c r="AT180" s="230" t="s">
        <v>832</v>
      </c>
      <c r="AU180" s="230" t="s">
        <v>83</v>
      </c>
      <c r="AY180" s="18" t="s">
        <v>160</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251</v>
      </c>
      <c r="BM180" s="230" t="s">
        <v>2088</v>
      </c>
    </row>
    <row r="181" s="2" customFormat="1">
      <c r="A181" s="39"/>
      <c r="B181" s="40"/>
      <c r="C181" s="41"/>
      <c r="D181" s="232" t="s">
        <v>170</v>
      </c>
      <c r="E181" s="41"/>
      <c r="F181" s="233" t="s">
        <v>2087</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170</v>
      </c>
      <c r="AU181" s="18" t="s">
        <v>83</v>
      </c>
    </row>
    <row r="182" s="14" customFormat="1">
      <c r="A182" s="14"/>
      <c r="B182" s="247"/>
      <c r="C182" s="248"/>
      <c r="D182" s="232" t="s">
        <v>172</v>
      </c>
      <c r="E182" s="249" t="s">
        <v>1</v>
      </c>
      <c r="F182" s="250" t="s">
        <v>2089</v>
      </c>
      <c r="G182" s="248"/>
      <c r="H182" s="251">
        <v>74.924000000000007</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172</v>
      </c>
      <c r="AU182" s="257" t="s">
        <v>83</v>
      </c>
      <c r="AV182" s="14" t="s">
        <v>83</v>
      </c>
      <c r="AW182" s="14" t="s">
        <v>30</v>
      </c>
      <c r="AX182" s="14" t="s">
        <v>81</v>
      </c>
      <c r="AY182" s="257" t="s">
        <v>160</v>
      </c>
    </row>
    <row r="183" s="2" customFormat="1" ht="24.15" customHeight="1">
      <c r="A183" s="39"/>
      <c r="B183" s="40"/>
      <c r="C183" s="219" t="s">
        <v>309</v>
      </c>
      <c r="D183" s="219" t="s">
        <v>163</v>
      </c>
      <c r="E183" s="220" t="s">
        <v>2090</v>
      </c>
      <c r="F183" s="221" t="s">
        <v>2091</v>
      </c>
      <c r="G183" s="222" t="s">
        <v>227</v>
      </c>
      <c r="H183" s="223">
        <v>20.565000000000001</v>
      </c>
      <c r="I183" s="224"/>
      <c r="J183" s="225">
        <f>ROUND(I183*H183,2)</f>
        <v>0</v>
      </c>
      <c r="K183" s="221" t="s">
        <v>167</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251</v>
      </c>
      <c r="AT183" s="230" t="s">
        <v>163</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251</v>
      </c>
      <c r="BM183" s="230" t="s">
        <v>2092</v>
      </c>
    </row>
    <row r="184" s="2" customFormat="1">
      <c r="A184" s="39"/>
      <c r="B184" s="40"/>
      <c r="C184" s="41"/>
      <c r="D184" s="232" t="s">
        <v>170</v>
      </c>
      <c r="E184" s="41"/>
      <c r="F184" s="233" t="s">
        <v>2093</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12" customFormat="1" ht="22.8" customHeight="1">
      <c r="A185" s="12"/>
      <c r="B185" s="203"/>
      <c r="C185" s="204"/>
      <c r="D185" s="205" t="s">
        <v>72</v>
      </c>
      <c r="E185" s="217" t="s">
        <v>922</v>
      </c>
      <c r="F185" s="217" t="s">
        <v>923</v>
      </c>
      <c r="G185" s="204"/>
      <c r="H185" s="204"/>
      <c r="I185" s="207"/>
      <c r="J185" s="218">
        <f>BK185</f>
        <v>0</v>
      </c>
      <c r="K185" s="204"/>
      <c r="L185" s="209"/>
      <c r="M185" s="210"/>
      <c r="N185" s="211"/>
      <c r="O185" s="211"/>
      <c r="P185" s="212">
        <f>SUM(P186:P193)</f>
        <v>0</v>
      </c>
      <c r="Q185" s="211"/>
      <c r="R185" s="212">
        <f>SUM(R186:R193)</f>
        <v>0.58903319999999992</v>
      </c>
      <c r="S185" s="211"/>
      <c r="T185" s="213">
        <f>SUM(T186:T193)</f>
        <v>0</v>
      </c>
      <c r="U185" s="12"/>
      <c r="V185" s="12"/>
      <c r="W185" s="12"/>
      <c r="X185" s="12"/>
      <c r="Y185" s="12"/>
      <c r="Z185" s="12"/>
      <c r="AA185" s="12"/>
      <c r="AB185" s="12"/>
      <c r="AC185" s="12"/>
      <c r="AD185" s="12"/>
      <c r="AE185" s="12"/>
      <c r="AR185" s="214" t="s">
        <v>83</v>
      </c>
      <c r="AT185" s="215" t="s">
        <v>72</v>
      </c>
      <c r="AU185" s="215" t="s">
        <v>81</v>
      </c>
      <c r="AY185" s="214" t="s">
        <v>160</v>
      </c>
      <c r="BK185" s="216">
        <f>SUM(BK186:BK193)</f>
        <v>0</v>
      </c>
    </row>
    <row r="186" s="2" customFormat="1" ht="24.15" customHeight="1">
      <c r="A186" s="39"/>
      <c r="B186" s="40"/>
      <c r="C186" s="219" t="s">
        <v>317</v>
      </c>
      <c r="D186" s="219" t="s">
        <v>163</v>
      </c>
      <c r="E186" s="220" t="s">
        <v>2094</v>
      </c>
      <c r="F186" s="221" t="s">
        <v>2095</v>
      </c>
      <c r="G186" s="222" t="s">
        <v>166</v>
      </c>
      <c r="H186" s="223">
        <v>68.174999999999997</v>
      </c>
      <c r="I186" s="224"/>
      <c r="J186" s="225">
        <f>ROUND(I186*H186,2)</f>
        <v>0</v>
      </c>
      <c r="K186" s="221" t="s">
        <v>167</v>
      </c>
      <c r="L186" s="45"/>
      <c r="M186" s="226" t="s">
        <v>1</v>
      </c>
      <c r="N186" s="227" t="s">
        <v>38</v>
      </c>
      <c r="O186" s="92"/>
      <c r="P186" s="228">
        <f>O186*H186</f>
        <v>0</v>
      </c>
      <c r="Q186" s="228">
        <v>0.0060000000000000001</v>
      </c>
      <c r="R186" s="228">
        <f>Q186*H186</f>
        <v>0.40904999999999997</v>
      </c>
      <c r="S186" s="228">
        <v>0</v>
      </c>
      <c r="T186" s="229">
        <f>S186*H186</f>
        <v>0</v>
      </c>
      <c r="U186" s="39"/>
      <c r="V186" s="39"/>
      <c r="W186" s="39"/>
      <c r="X186" s="39"/>
      <c r="Y186" s="39"/>
      <c r="Z186" s="39"/>
      <c r="AA186" s="39"/>
      <c r="AB186" s="39"/>
      <c r="AC186" s="39"/>
      <c r="AD186" s="39"/>
      <c r="AE186" s="39"/>
      <c r="AR186" s="230" t="s">
        <v>251</v>
      </c>
      <c r="AT186" s="230" t="s">
        <v>163</v>
      </c>
      <c r="AU186" s="230" t="s">
        <v>83</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2096</v>
      </c>
    </row>
    <row r="187" s="2" customFormat="1">
      <c r="A187" s="39"/>
      <c r="B187" s="40"/>
      <c r="C187" s="41"/>
      <c r="D187" s="232" t="s">
        <v>170</v>
      </c>
      <c r="E187" s="41"/>
      <c r="F187" s="233" t="s">
        <v>2097</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83</v>
      </c>
    </row>
    <row r="188" s="14" customFormat="1">
      <c r="A188" s="14"/>
      <c r="B188" s="247"/>
      <c r="C188" s="248"/>
      <c r="D188" s="232" t="s">
        <v>172</v>
      </c>
      <c r="E188" s="249" t="s">
        <v>1</v>
      </c>
      <c r="F188" s="250" t="s">
        <v>2098</v>
      </c>
      <c r="G188" s="248"/>
      <c r="H188" s="251">
        <v>68.174999999999997</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172</v>
      </c>
      <c r="AU188" s="257" t="s">
        <v>83</v>
      </c>
      <c r="AV188" s="14" t="s">
        <v>83</v>
      </c>
      <c r="AW188" s="14" t="s">
        <v>30</v>
      </c>
      <c r="AX188" s="14" t="s">
        <v>81</v>
      </c>
      <c r="AY188" s="257" t="s">
        <v>160</v>
      </c>
    </row>
    <row r="189" s="2" customFormat="1" ht="24.15" customHeight="1">
      <c r="A189" s="39"/>
      <c r="B189" s="40"/>
      <c r="C189" s="281" t="s">
        <v>325</v>
      </c>
      <c r="D189" s="281" t="s">
        <v>832</v>
      </c>
      <c r="E189" s="282" t="s">
        <v>2099</v>
      </c>
      <c r="F189" s="283" t="s">
        <v>2100</v>
      </c>
      <c r="G189" s="284" t="s">
        <v>166</v>
      </c>
      <c r="H189" s="285">
        <v>74.992999999999995</v>
      </c>
      <c r="I189" s="286"/>
      <c r="J189" s="287">
        <f>ROUND(I189*H189,2)</f>
        <v>0</v>
      </c>
      <c r="K189" s="283" t="s">
        <v>167</v>
      </c>
      <c r="L189" s="288"/>
      <c r="M189" s="289" t="s">
        <v>1</v>
      </c>
      <c r="N189" s="290" t="s">
        <v>38</v>
      </c>
      <c r="O189" s="92"/>
      <c r="P189" s="228">
        <f>O189*H189</f>
        <v>0</v>
      </c>
      <c r="Q189" s="228">
        <v>0.0023999999999999998</v>
      </c>
      <c r="R189" s="228">
        <f>Q189*H189</f>
        <v>0.17998319999999998</v>
      </c>
      <c r="S189" s="228">
        <v>0</v>
      </c>
      <c r="T189" s="229">
        <f>S189*H189</f>
        <v>0</v>
      </c>
      <c r="U189" s="39"/>
      <c r="V189" s="39"/>
      <c r="W189" s="39"/>
      <c r="X189" s="39"/>
      <c r="Y189" s="39"/>
      <c r="Z189" s="39"/>
      <c r="AA189" s="39"/>
      <c r="AB189" s="39"/>
      <c r="AC189" s="39"/>
      <c r="AD189" s="39"/>
      <c r="AE189" s="39"/>
      <c r="AR189" s="230" t="s">
        <v>399</v>
      </c>
      <c r="AT189" s="230" t="s">
        <v>832</v>
      </c>
      <c r="AU189" s="230" t="s">
        <v>83</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251</v>
      </c>
      <c r="BM189" s="230" t="s">
        <v>2101</v>
      </c>
    </row>
    <row r="190" s="2" customFormat="1">
      <c r="A190" s="39"/>
      <c r="B190" s="40"/>
      <c r="C190" s="41"/>
      <c r="D190" s="232" t="s">
        <v>170</v>
      </c>
      <c r="E190" s="41"/>
      <c r="F190" s="233" t="s">
        <v>2100</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170</v>
      </c>
      <c r="AU190" s="18" t="s">
        <v>83</v>
      </c>
    </row>
    <row r="191" s="14" customFormat="1">
      <c r="A191" s="14"/>
      <c r="B191" s="247"/>
      <c r="C191" s="248"/>
      <c r="D191" s="232" t="s">
        <v>172</v>
      </c>
      <c r="E191" s="249" t="s">
        <v>1</v>
      </c>
      <c r="F191" s="250" t="s">
        <v>2102</v>
      </c>
      <c r="G191" s="248"/>
      <c r="H191" s="251">
        <v>74.992999999999995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172</v>
      </c>
      <c r="AU191" s="257" t="s">
        <v>83</v>
      </c>
      <c r="AV191" s="14" t="s">
        <v>83</v>
      </c>
      <c r="AW191" s="14" t="s">
        <v>30</v>
      </c>
      <c r="AX191" s="14" t="s">
        <v>81</v>
      </c>
      <c r="AY191" s="257" t="s">
        <v>160</v>
      </c>
    </row>
    <row r="192" s="2" customFormat="1" ht="24.15" customHeight="1">
      <c r="A192" s="39"/>
      <c r="B192" s="40"/>
      <c r="C192" s="219" t="s">
        <v>7</v>
      </c>
      <c r="D192" s="219" t="s">
        <v>163</v>
      </c>
      <c r="E192" s="220" t="s">
        <v>2103</v>
      </c>
      <c r="F192" s="221" t="s">
        <v>2104</v>
      </c>
      <c r="G192" s="222" t="s">
        <v>227</v>
      </c>
      <c r="H192" s="223">
        <v>20.565000000000001</v>
      </c>
      <c r="I192" s="224"/>
      <c r="J192" s="225">
        <f>ROUND(I192*H192,2)</f>
        <v>0</v>
      </c>
      <c r="K192" s="221" t="s">
        <v>167</v>
      </c>
      <c r="L192" s="45"/>
      <c r="M192" s="226" t="s">
        <v>1</v>
      </c>
      <c r="N192" s="227" t="s">
        <v>38</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251</v>
      </c>
      <c r="AT192" s="230" t="s">
        <v>163</v>
      </c>
      <c r="AU192" s="230" t="s">
        <v>83</v>
      </c>
      <c r="AY192" s="18" t="s">
        <v>160</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251</v>
      </c>
      <c r="BM192" s="230" t="s">
        <v>2105</v>
      </c>
    </row>
    <row r="193" s="2" customFormat="1">
      <c r="A193" s="39"/>
      <c r="B193" s="40"/>
      <c r="C193" s="41"/>
      <c r="D193" s="232" t="s">
        <v>170</v>
      </c>
      <c r="E193" s="41"/>
      <c r="F193" s="233" t="s">
        <v>2106</v>
      </c>
      <c r="G193" s="41"/>
      <c r="H193" s="41"/>
      <c r="I193" s="234"/>
      <c r="J193" s="41"/>
      <c r="K193" s="41"/>
      <c r="L193" s="45"/>
      <c r="M193" s="297"/>
      <c r="N193" s="298"/>
      <c r="O193" s="294"/>
      <c r="P193" s="294"/>
      <c r="Q193" s="294"/>
      <c r="R193" s="294"/>
      <c r="S193" s="294"/>
      <c r="T193" s="299"/>
      <c r="U193" s="39"/>
      <c r="V193" s="39"/>
      <c r="W193" s="39"/>
      <c r="X193" s="39"/>
      <c r="Y193" s="39"/>
      <c r="Z193" s="39"/>
      <c r="AA193" s="39"/>
      <c r="AB193" s="39"/>
      <c r="AC193" s="39"/>
      <c r="AD193" s="39"/>
      <c r="AE193" s="39"/>
      <c r="AT193" s="18" t="s">
        <v>170</v>
      </c>
      <c r="AU193" s="18" t="s">
        <v>83</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3XXAhmIFT3COZnUd5aLxCL1f06+/y3a18tgykG8OiLT6CdrH+2+A417CKaIaP4Un2reTY2xCxaPe9n2+ZoJ5Ng==" hashValue="odowdXyOFk5SKUi8OTLsNV6FTOL4olfUdxqBeVKSYc6nnosFj5bhrGFlx1tHgp6FPqRW7f56Dut+ayFZoB8lAg==" algorithmName="SHA-512" password="CC35"/>
  <autoFilter ref="C124:K193"/>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2107</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ROUND(J124,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ROUND((SUM(BE124:BE216)),  2)</f>
        <v>0</v>
      </c>
      <c r="G33" s="39"/>
      <c r="H33" s="39"/>
      <c r="I33" s="156">
        <v>0.20999999999999999</v>
      </c>
      <c r="J33" s="155">
        <f>ROUND(((SUM(BE124:BE216))*I33),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ROUND((SUM(BF124:BF216)),  2)</f>
        <v>0</v>
      </c>
      <c r="G34" s="39"/>
      <c r="H34" s="39"/>
      <c r="I34" s="156">
        <v>0.14999999999999999</v>
      </c>
      <c r="J34" s="155">
        <f>ROUND(((SUM(BF124:BF216))*I34),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ROUND((SUM(BG124:BG216)),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ROUND((SUM(BH124:BH216)),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ROUND((SUM(BI124:BI216)),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D.1.4.A - Vytápění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2108</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2109</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2110</v>
      </c>
      <c r="E99" s="189"/>
      <c r="F99" s="189"/>
      <c r="G99" s="189"/>
      <c r="H99" s="189"/>
      <c r="I99" s="189"/>
      <c r="J99" s="190">
        <f>J127</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2111</v>
      </c>
      <c r="E100" s="189"/>
      <c r="F100" s="189"/>
      <c r="G100" s="189"/>
      <c r="H100" s="189"/>
      <c r="I100" s="189"/>
      <c r="J100" s="190">
        <f>J140</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2112</v>
      </c>
      <c r="E101" s="189"/>
      <c r="F101" s="189"/>
      <c r="G101" s="189"/>
      <c r="H101" s="189"/>
      <c r="I101" s="189"/>
      <c r="J101" s="190">
        <f>J145</f>
        <v>0</v>
      </c>
      <c r="K101" s="187"/>
      <c r="L101" s="191"/>
      <c r="S101" s="10"/>
      <c r="T101" s="10"/>
      <c r="U101" s="10"/>
      <c r="V101" s="10"/>
      <c r="W101" s="10"/>
      <c r="X101" s="10"/>
      <c r="Y101" s="10"/>
      <c r="Z101" s="10"/>
      <c r="AA101" s="10"/>
      <c r="AB101" s="10"/>
      <c r="AC101" s="10"/>
      <c r="AD101" s="10"/>
      <c r="AE101" s="10"/>
    </row>
    <row r="102" s="10" customFormat="1" ht="14.88" customHeight="1">
      <c r="A102" s="10"/>
      <c r="B102" s="186"/>
      <c r="C102" s="187"/>
      <c r="D102" s="188" t="s">
        <v>2113</v>
      </c>
      <c r="E102" s="189"/>
      <c r="F102" s="189"/>
      <c r="G102" s="189"/>
      <c r="H102" s="189"/>
      <c r="I102" s="189"/>
      <c r="J102" s="190">
        <f>J168</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2114</v>
      </c>
      <c r="E103" s="189"/>
      <c r="F103" s="189"/>
      <c r="G103" s="189"/>
      <c r="H103" s="189"/>
      <c r="I103" s="189"/>
      <c r="J103" s="190">
        <f>J175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2115</v>
      </c>
      <c r="E104" s="189"/>
      <c r="F104" s="189"/>
      <c r="G104" s="189"/>
      <c r="H104" s="189"/>
      <c r="I104" s="189"/>
      <c r="J104" s="190">
        <f>J194</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145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Nástavba provozně technického objektu - ON Trutnov 1</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D.1.4.A - Vytápění</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27. 1. 2023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 xml:space="preserve"> </v>
      </c>
      <c r="G120" s="41"/>
      <c r="H120" s="41"/>
      <c r="I120" s="33" t="s">
        <v>29</v>
      </c>
      <c r="J120" s="37" t="str">
        <f>E21</f>
        <v xml:space="preserve"> </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27</v>
      </c>
      <c r="D121" s="41"/>
      <c r="E121" s="41"/>
      <c r="F121" s="28" t="str">
        <f>IF(E18="","",E18)</f>
        <v>Vyplň údaj</v>
      </c>
      <c r="G121" s="41"/>
      <c r="H121" s="41"/>
      <c r="I121" s="33" t="s">
        <v>31</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146</v>
      </c>
      <c r="D123" s="195" t="s">
        <v>58</v>
      </c>
      <c r="E123" s="195" t="s">
        <v>54</v>
      </c>
      <c r="F123" s="195" t="s">
        <v>55</v>
      </c>
      <c r="G123" s="195" t="s">
        <v>147</v>
      </c>
      <c r="H123" s="195" t="s">
        <v>148</v>
      </c>
      <c r="I123" s="195" t="s">
        <v>149</v>
      </c>
      <c r="J123" s="195" t="s">
        <v>110</v>
      </c>
      <c r="K123" s="196" t="s">
        <v>150</v>
      </c>
      <c r="L123" s="197"/>
      <c r="M123" s="101" t="s">
        <v>1</v>
      </c>
      <c r="N123" s="102" t="s">
        <v>37</v>
      </c>
      <c r="O123" s="102" t="s">
        <v>151</v>
      </c>
      <c r="P123" s="102" t="s">
        <v>152</v>
      </c>
      <c r="Q123" s="102" t="s">
        <v>153</v>
      </c>
      <c r="R123" s="102" t="s">
        <v>154</v>
      </c>
      <c r="S123" s="102" t="s">
        <v>155</v>
      </c>
      <c r="T123" s="103" t="s">
        <v>156</v>
      </c>
      <c r="U123" s="192"/>
      <c r="V123" s="192"/>
      <c r="W123" s="192"/>
      <c r="X123" s="192"/>
      <c r="Y123" s="192"/>
      <c r="Z123" s="192"/>
      <c r="AA123" s="192"/>
      <c r="AB123" s="192"/>
      <c r="AC123" s="192"/>
      <c r="AD123" s="192"/>
      <c r="AE123" s="192"/>
    </row>
    <row r="124" s="2" customFormat="1" ht="22.8" customHeight="1">
      <c r="A124" s="39"/>
      <c r="B124" s="40"/>
      <c r="C124" s="108" t="s">
        <v>157</v>
      </c>
      <c r="D124" s="41"/>
      <c r="E124" s="41"/>
      <c r="F124" s="41"/>
      <c r="G124" s="41"/>
      <c r="H124" s="41"/>
      <c r="I124" s="41"/>
      <c r="J124" s="198">
        <f>BK124</f>
        <v>0</v>
      </c>
      <c r="K124" s="41"/>
      <c r="L124" s="45"/>
      <c r="M124" s="104"/>
      <c r="N124" s="199"/>
      <c r="O124" s="105"/>
      <c r="P124" s="200">
        <f>P125</f>
        <v>0</v>
      </c>
      <c r="Q124" s="105"/>
      <c r="R124" s="200">
        <f>R125</f>
        <v>2.1614300000000002</v>
      </c>
      <c r="S124" s="105"/>
      <c r="T124" s="201">
        <f>T125</f>
        <v>0</v>
      </c>
      <c r="U124" s="39"/>
      <c r="V124" s="39"/>
      <c r="W124" s="39"/>
      <c r="X124" s="39"/>
      <c r="Y124" s="39"/>
      <c r="Z124" s="39"/>
      <c r="AA124" s="39"/>
      <c r="AB124" s="39"/>
      <c r="AC124" s="39"/>
      <c r="AD124" s="39"/>
      <c r="AE124" s="39"/>
      <c r="AT124" s="18" t="s">
        <v>72</v>
      </c>
      <c r="AU124" s="18" t="s">
        <v>112</v>
      </c>
      <c r="BK124" s="202">
        <f>BK125</f>
        <v>0</v>
      </c>
    </row>
    <row r="125" s="12" customFormat="1" ht="25.92" customHeight="1">
      <c r="A125" s="12"/>
      <c r="B125" s="203"/>
      <c r="C125" s="204"/>
      <c r="D125" s="205" t="s">
        <v>72</v>
      </c>
      <c r="E125" s="206" t="s">
        <v>913</v>
      </c>
      <c r="F125" s="206" t="s">
        <v>913</v>
      </c>
      <c r="G125" s="204"/>
      <c r="H125" s="204"/>
      <c r="I125" s="207"/>
      <c r="J125" s="208">
        <f>BK125</f>
        <v>0</v>
      </c>
      <c r="K125" s="204"/>
      <c r="L125" s="209"/>
      <c r="M125" s="210"/>
      <c r="N125" s="211"/>
      <c r="O125" s="211"/>
      <c r="P125" s="212">
        <f>P126+P194</f>
        <v>0</v>
      </c>
      <c r="Q125" s="211"/>
      <c r="R125" s="212">
        <f>R126+R194</f>
        <v>2.1614300000000002</v>
      </c>
      <c r="S125" s="211"/>
      <c r="T125" s="213">
        <f>T126+T194</f>
        <v>0</v>
      </c>
      <c r="U125" s="12"/>
      <c r="V125" s="12"/>
      <c r="W125" s="12"/>
      <c r="X125" s="12"/>
      <c r="Y125" s="12"/>
      <c r="Z125" s="12"/>
      <c r="AA125" s="12"/>
      <c r="AB125" s="12"/>
      <c r="AC125" s="12"/>
      <c r="AD125" s="12"/>
      <c r="AE125" s="12"/>
      <c r="AR125" s="214" t="s">
        <v>83</v>
      </c>
      <c r="AT125" s="215" t="s">
        <v>72</v>
      </c>
      <c r="AU125" s="215" t="s">
        <v>73</v>
      </c>
      <c r="AY125" s="214" t="s">
        <v>160</v>
      </c>
      <c r="BK125" s="216">
        <f>BK126+BK194</f>
        <v>0</v>
      </c>
    </row>
    <row r="126" s="12" customFormat="1" ht="22.8" customHeight="1">
      <c r="A126" s="12"/>
      <c r="B126" s="203"/>
      <c r="C126" s="204"/>
      <c r="D126" s="205" t="s">
        <v>72</v>
      </c>
      <c r="E126" s="217" t="s">
        <v>2116</v>
      </c>
      <c r="F126" s="217" t="s">
        <v>2117</v>
      </c>
      <c r="G126" s="204"/>
      <c r="H126" s="204"/>
      <c r="I126" s="207"/>
      <c r="J126" s="218">
        <f>BK126</f>
        <v>0</v>
      </c>
      <c r="K126" s="204"/>
      <c r="L126" s="209"/>
      <c r="M126" s="210"/>
      <c r="N126" s="211"/>
      <c r="O126" s="211"/>
      <c r="P126" s="212">
        <f>P127+P140+P145+P168+P175</f>
        <v>0</v>
      </c>
      <c r="Q126" s="211"/>
      <c r="R126" s="212">
        <f>R127+R140+R145+R168+R175</f>
        <v>2.1614300000000002</v>
      </c>
      <c r="S126" s="211"/>
      <c r="T126" s="213">
        <f>T127+T140+T145+T168+T175</f>
        <v>0</v>
      </c>
      <c r="U126" s="12"/>
      <c r="V126" s="12"/>
      <c r="W126" s="12"/>
      <c r="X126" s="12"/>
      <c r="Y126" s="12"/>
      <c r="Z126" s="12"/>
      <c r="AA126" s="12"/>
      <c r="AB126" s="12"/>
      <c r="AC126" s="12"/>
      <c r="AD126" s="12"/>
      <c r="AE126" s="12"/>
      <c r="AR126" s="214" t="s">
        <v>83</v>
      </c>
      <c r="AT126" s="215" t="s">
        <v>72</v>
      </c>
      <c r="AU126" s="215" t="s">
        <v>81</v>
      </c>
      <c r="AY126" s="214" t="s">
        <v>160</v>
      </c>
      <c r="BK126" s="216">
        <f>BK127+BK140+BK145+BK168+BK175</f>
        <v>0</v>
      </c>
    </row>
    <row r="127" s="12" customFormat="1" ht="20.88" customHeight="1">
      <c r="A127" s="12"/>
      <c r="B127" s="203"/>
      <c r="C127" s="204"/>
      <c r="D127" s="205" t="s">
        <v>72</v>
      </c>
      <c r="E127" s="217" t="s">
        <v>2118</v>
      </c>
      <c r="F127" s="217" t="s">
        <v>2119</v>
      </c>
      <c r="G127" s="204"/>
      <c r="H127" s="204"/>
      <c r="I127" s="207"/>
      <c r="J127" s="218">
        <f>BK127</f>
        <v>0</v>
      </c>
      <c r="K127" s="204"/>
      <c r="L127" s="209"/>
      <c r="M127" s="210"/>
      <c r="N127" s="211"/>
      <c r="O127" s="211"/>
      <c r="P127" s="212">
        <f>SUM(P128:P139)</f>
        <v>0</v>
      </c>
      <c r="Q127" s="211"/>
      <c r="R127" s="212">
        <f>SUM(R128:R139)</f>
        <v>0.50990000000000002</v>
      </c>
      <c r="S127" s="211"/>
      <c r="T127" s="213">
        <f>SUM(T128:T139)</f>
        <v>0</v>
      </c>
      <c r="U127" s="12"/>
      <c r="V127" s="12"/>
      <c r="W127" s="12"/>
      <c r="X127" s="12"/>
      <c r="Y127" s="12"/>
      <c r="Z127" s="12"/>
      <c r="AA127" s="12"/>
      <c r="AB127" s="12"/>
      <c r="AC127" s="12"/>
      <c r="AD127" s="12"/>
      <c r="AE127" s="12"/>
      <c r="AR127" s="214" t="s">
        <v>83</v>
      </c>
      <c r="AT127" s="215" t="s">
        <v>72</v>
      </c>
      <c r="AU127" s="215" t="s">
        <v>83</v>
      </c>
      <c r="AY127" s="214" t="s">
        <v>160</v>
      </c>
      <c r="BK127" s="216">
        <f>SUM(BK128:BK139)</f>
        <v>0</v>
      </c>
    </row>
    <row r="128" s="2" customFormat="1" ht="24.15" customHeight="1">
      <c r="A128" s="39"/>
      <c r="B128" s="40"/>
      <c r="C128" s="219" t="s">
        <v>81</v>
      </c>
      <c r="D128" s="219" t="s">
        <v>163</v>
      </c>
      <c r="E128" s="220" t="s">
        <v>2120</v>
      </c>
      <c r="F128" s="221" t="s">
        <v>2121</v>
      </c>
      <c r="G128" s="222" t="s">
        <v>236</v>
      </c>
      <c r="H128" s="223">
        <v>265</v>
      </c>
      <c r="I128" s="224"/>
      <c r="J128" s="225">
        <f>ROUND(I128*H128,2)</f>
        <v>0</v>
      </c>
      <c r="K128" s="221" t="s">
        <v>167</v>
      </c>
      <c r="L128" s="45"/>
      <c r="M128" s="226" t="s">
        <v>1</v>
      </c>
      <c r="N128" s="227" t="s">
        <v>38</v>
      </c>
      <c r="O128" s="92"/>
      <c r="P128" s="228">
        <f>O128*H128</f>
        <v>0</v>
      </c>
      <c r="Q128" s="228">
        <v>0.00046999999999999999</v>
      </c>
      <c r="R128" s="228">
        <f>Q128*H128</f>
        <v>0.12454999999999999</v>
      </c>
      <c r="S128" s="228">
        <v>0</v>
      </c>
      <c r="T128" s="229">
        <f>S128*H128</f>
        <v>0</v>
      </c>
      <c r="U128" s="39"/>
      <c r="V128" s="39"/>
      <c r="W128" s="39"/>
      <c r="X128" s="39"/>
      <c r="Y128" s="39"/>
      <c r="Z128" s="39"/>
      <c r="AA128" s="39"/>
      <c r="AB128" s="39"/>
      <c r="AC128" s="39"/>
      <c r="AD128" s="39"/>
      <c r="AE128" s="39"/>
      <c r="AR128" s="230" t="s">
        <v>251</v>
      </c>
      <c r="AT128" s="230" t="s">
        <v>163</v>
      </c>
      <c r="AU128" s="230" t="s">
        <v>161</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251</v>
      </c>
      <c r="BM128" s="230" t="s">
        <v>2122</v>
      </c>
    </row>
    <row r="129" s="2" customFormat="1">
      <c r="A129" s="39"/>
      <c r="B129" s="40"/>
      <c r="C129" s="41"/>
      <c r="D129" s="232" t="s">
        <v>170</v>
      </c>
      <c r="E129" s="41"/>
      <c r="F129" s="233" t="s">
        <v>2123</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161</v>
      </c>
    </row>
    <row r="130" s="2" customFormat="1" ht="24.15" customHeight="1">
      <c r="A130" s="39"/>
      <c r="B130" s="40"/>
      <c r="C130" s="219" t="s">
        <v>83</v>
      </c>
      <c r="D130" s="219" t="s">
        <v>163</v>
      </c>
      <c r="E130" s="220" t="s">
        <v>2124</v>
      </c>
      <c r="F130" s="221" t="s">
        <v>2125</v>
      </c>
      <c r="G130" s="222" t="s">
        <v>236</v>
      </c>
      <c r="H130" s="223">
        <v>120</v>
      </c>
      <c r="I130" s="224"/>
      <c r="J130" s="225">
        <f>ROUND(I130*H130,2)</f>
        <v>0</v>
      </c>
      <c r="K130" s="221" t="s">
        <v>167</v>
      </c>
      <c r="L130" s="45"/>
      <c r="M130" s="226" t="s">
        <v>1</v>
      </c>
      <c r="N130" s="227" t="s">
        <v>38</v>
      </c>
      <c r="O130" s="92"/>
      <c r="P130" s="228">
        <f>O130*H130</f>
        <v>0</v>
      </c>
      <c r="Q130" s="228">
        <v>0.00058</v>
      </c>
      <c r="R130" s="228">
        <f>Q130*H130</f>
        <v>0.069599999999999995</v>
      </c>
      <c r="S130" s="228">
        <v>0</v>
      </c>
      <c r="T130" s="229">
        <f>S130*H130</f>
        <v>0</v>
      </c>
      <c r="U130" s="39"/>
      <c r="V130" s="39"/>
      <c r="W130" s="39"/>
      <c r="X130" s="39"/>
      <c r="Y130" s="39"/>
      <c r="Z130" s="39"/>
      <c r="AA130" s="39"/>
      <c r="AB130" s="39"/>
      <c r="AC130" s="39"/>
      <c r="AD130" s="39"/>
      <c r="AE130" s="39"/>
      <c r="AR130" s="230" t="s">
        <v>251</v>
      </c>
      <c r="AT130" s="230" t="s">
        <v>163</v>
      </c>
      <c r="AU130" s="230" t="s">
        <v>161</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251</v>
      </c>
      <c r="BM130" s="230" t="s">
        <v>2126</v>
      </c>
    </row>
    <row r="131" s="2" customFormat="1">
      <c r="A131" s="39"/>
      <c r="B131" s="40"/>
      <c r="C131" s="41"/>
      <c r="D131" s="232" t="s">
        <v>170</v>
      </c>
      <c r="E131" s="41"/>
      <c r="F131" s="233" t="s">
        <v>2127</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161</v>
      </c>
    </row>
    <row r="132" s="2" customFormat="1" ht="24.15" customHeight="1">
      <c r="A132" s="39"/>
      <c r="B132" s="40"/>
      <c r="C132" s="219" t="s">
        <v>161</v>
      </c>
      <c r="D132" s="219" t="s">
        <v>163</v>
      </c>
      <c r="E132" s="220" t="s">
        <v>2128</v>
      </c>
      <c r="F132" s="221" t="s">
        <v>2129</v>
      </c>
      <c r="G132" s="222" t="s">
        <v>236</v>
      </c>
      <c r="H132" s="223">
        <v>155</v>
      </c>
      <c r="I132" s="224"/>
      <c r="J132" s="225">
        <f>ROUND(I132*H132,2)</f>
        <v>0</v>
      </c>
      <c r="K132" s="221" t="s">
        <v>167</v>
      </c>
      <c r="L132" s="45"/>
      <c r="M132" s="226" t="s">
        <v>1</v>
      </c>
      <c r="N132" s="227" t="s">
        <v>38</v>
      </c>
      <c r="O132" s="92"/>
      <c r="P132" s="228">
        <f>O132*H132</f>
        <v>0</v>
      </c>
      <c r="Q132" s="228">
        <v>0.00072999999999999996</v>
      </c>
      <c r="R132" s="228">
        <f>Q132*H132</f>
        <v>0.11315</v>
      </c>
      <c r="S132" s="228">
        <v>0</v>
      </c>
      <c r="T132" s="229">
        <f>S132*H132</f>
        <v>0</v>
      </c>
      <c r="U132" s="39"/>
      <c r="V132" s="39"/>
      <c r="W132" s="39"/>
      <c r="X132" s="39"/>
      <c r="Y132" s="39"/>
      <c r="Z132" s="39"/>
      <c r="AA132" s="39"/>
      <c r="AB132" s="39"/>
      <c r="AC132" s="39"/>
      <c r="AD132" s="39"/>
      <c r="AE132" s="39"/>
      <c r="AR132" s="230" t="s">
        <v>251</v>
      </c>
      <c r="AT132" s="230" t="s">
        <v>163</v>
      </c>
      <c r="AU132" s="230" t="s">
        <v>161</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251</v>
      </c>
      <c r="BM132" s="230" t="s">
        <v>2130</v>
      </c>
    </row>
    <row r="133" s="2" customFormat="1">
      <c r="A133" s="39"/>
      <c r="B133" s="40"/>
      <c r="C133" s="41"/>
      <c r="D133" s="232" t="s">
        <v>170</v>
      </c>
      <c r="E133" s="41"/>
      <c r="F133" s="233" t="s">
        <v>2131</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161</v>
      </c>
    </row>
    <row r="134" s="2" customFormat="1" ht="24.15" customHeight="1">
      <c r="A134" s="39"/>
      <c r="B134" s="40"/>
      <c r="C134" s="219" t="s">
        <v>168</v>
      </c>
      <c r="D134" s="219" t="s">
        <v>163</v>
      </c>
      <c r="E134" s="220" t="s">
        <v>2132</v>
      </c>
      <c r="F134" s="221" t="s">
        <v>2133</v>
      </c>
      <c r="G134" s="222" t="s">
        <v>236</v>
      </c>
      <c r="H134" s="223">
        <v>100</v>
      </c>
      <c r="I134" s="224"/>
      <c r="J134" s="225">
        <f>ROUND(I134*H134,2)</f>
        <v>0</v>
      </c>
      <c r="K134" s="221" t="s">
        <v>167</v>
      </c>
      <c r="L134" s="45"/>
      <c r="M134" s="226" t="s">
        <v>1</v>
      </c>
      <c r="N134" s="227" t="s">
        <v>38</v>
      </c>
      <c r="O134" s="92"/>
      <c r="P134" s="228">
        <f>O134*H134</f>
        <v>0</v>
      </c>
      <c r="Q134" s="228">
        <v>0.0012700000000000001</v>
      </c>
      <c r="R134" s="228">
        <f>Q134*H134</f>
        <v>0.127</v>
      </c>
      <c r="S134" s="228">
        <v>0</v>
      </c>
      <c r="T134" s="229">
        <f>S134*H134</f>
        <v>0</v>
      </c>
      <c r="U134" s="39"/>
      <c r="V134" s="39"/>
      <c r="W134" s="39"/>
      <c r="X134" s="39"/>
      <c r="Y134" s="39"/>
      <c r="Z134" s="39"/>
      <c r="AA134" s="39"/>
      <c r="AB134" s="39"/>
      <c r="AC134" s="39"/>
      <c r="AD134" s="39"/>
      <c r="AE134" s="39"/>
      <c r="AR134" s="230" t="s">
        <v>251</v>
      </c>
      <c r="AT134" s="230" t="s">
        <v>163</v>
      </c>
      <c r="AU134" s="230" t="s">
        <v>161</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251</v>
      </c>
      <c r="BM134" s="230" t="s">
        <v>2134</v>
      </c>
    </row>
    <row r="135" s="2" customFormat="1">
      <c r="A135" s="39"/>
      <c r="B135" s="40"/>
      <c r="C135" s="41"/>
      <c r="D135" s="232" t="s">
        <v>170</v>
      </c>
      <c r="E135" s="41"/>
      <c r="F135" s="233" t="s">
        <v>2135</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161</v>
      </c>
    </row>
    <row r="136" s="2" customFormat="1" ht="24.15" customHeight="1">
      <c r="A136" s="39"/>
      <c r="B136" s="40"/>
      <c r="C136" s="219" t="s">
        <v>201</v>
      </c>
      <c r="D136" s="219" t="s">
        <v>163</v>
      </c>
      <c r="E136" s="220" t="s">
        <v>2136</v>
      </c>
      <c r="F136" s="221" t="s">
        <v>2137</v>
      </c>
      <c r="G136" s="222" t="s">
        <v>236</v>
      </c>
      <c r="H136" s="223">
        <v>10</v>
      </c>
      <c r="I136" s="224"/>
      <c r="J136" s="225">
        <f>ROUND(I136*H136,2)</f>
        <v>0</v>
      </c>
      <c r="K136" s="221" t="s">
        <v>167</v>
      </c>
      <c r="L136" s="45"/>
      <c r="M136" s="226" t="s">
        <v>1</v>
      </c>
      <c r="N136" s="227" t="s">
        <v>38</v>
      </c>
      <c r="O136" s="92"/>
      <c r="P136" s="228">
        <f>O136*H136</f>
        <v>0</v>
      </c>
      <c r="Q136" s="228">
        <v>0.0015900000000000001</v>
      </c>
      <c r="R136" s="228">
        <f>Q136*H136</f>
        <v>0.015900000000000001</v>
      </c>
      <c r="S136" s="228">
        <v>0</v>
      </c>
      <c r="T136" s="229">
        <f>S136*H136</f>
        <v>0</v>
      </c>
      <c r="U136" s="39"/>
      <c r="V136" s="39"/>
      <c r="W136" s="39"/>
      <c r="X136" s="39"/>
      <c r="Y136" s="39"/>
      <c r="Z136" s="39"/>
      <c r="AA136" s="39"/>
      <c r="AB136" s="39"/>
      <c r="AC136" s="39"/>
      <c r="AD136" s="39"/>
      <c r="AE136" s="39"/>
      <c r="AR136" s="230" t="s">
        <v>251</v>
      </c>
      <c r="AT136" s="230" t="s">
        <v>163</v>
      </c>
      <c r="AU136" s="230" t="s">
        <v>161</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251</v>
      </c>
      <c r="BM136" s="230" t="s">
        <v>2138</v>
      </c>
    </row>
    <row r="137" s="2" customFormat="1">
      <c r="A137" s="39"/>
      <c r="B137" s="40"/>
      <c r="C137" s="41"/>
      <c r="D137" s="232" t="s">
        <v>170</v>
      </c>
      <c r="E137" s="41"/>
      <c r="F137" s="233" t="s">
        <v>2139</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161</v>
      </c>
    </row>
    <row r="138" s="2" customFormat="1" ht="24.15" customHeight="1">
      <c r="A138" s="39"/>
      <c r="B138" s="40"/>
      <c r="C138" s="219" t="s">
        <v>189</v>
      </c>
      <c r="D138" s="219" t="s">
        <v>163</v>
      </c>
      <c r="E138" s="220" t="s">
        <v>2140</v>
      </c>
      <c r="F138" s="221" t="s">
        <v>2141</v>
      </c>
      <c r="G138" s="222" t="s">
        <v>236</v>
      </c>
      <c r="H138" s="223">
        <v>30</v>
      </c>
      <c r="I138" s="224"/>
      <c r="J138" s="225">
        <f>ROUND(I138*H138,2)</f>
        <v>0</v>
      </c>
      <c r="K138" s="221" t="s">
        <v>167</v>
      </c>
      <c r="L138" s="45"/>
      <c r="M138" s="226" t="s">
        <v>1</v>
      </c>
      <c r="N138" s="227" t="s">
        <v>38</v>
      </c>
      <c r="O138" s="92"/>
      <c r="P138" s="228">
        <f>O138*H138</f>
        <v>0</v>
      </c>
      <c r="Q138" s="228">
        <v>0.00199</v>
      </c>
      <c r="R138" s="228">
        <f>Q138*H138</f>
        <v>0.059700000000000003</v>
      </c>
      <c r="S138" s="228">
        <v>0</v>
      </c>
      <c r="T138" s="229">
        <f>S138*H138</f>
        <v>0</v>
      </c>
      <c r="U138" s="39"/>
      <c r="V138" s="39"/>
      <c r="W138" s="39"/>
      <c r="X138" s="39"/>
      <c r="Y138" s="39"/>
      <c r="Z138" s="39"/>
      <c r="AA138" s="39"/>
      <c r="AB138" s="39"/>
      <c r="AC138" s="39"/>
      <c r="AD138" s="39"/>
      <c r="AE138" s="39"/>
      <c r="AR138" s="230" t="s">
        <v>251</v>
      </c>
      <c r="AT138" s="230" t="s">
        <v>163</v>
      </c>
      <c r="AU138" s="230" t="s">
        <v>161</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251</v>
      </c>
      <c r="BM138" s="230" t="s">
        <v>2142</v>
      </c>
    </row>
    <row r="139" s="2" customFormat="1">
      <c r="A139" s="39"/>
      <c r="B139" s="40"/>
      <c r="C139" s="41"/>
      <c r="D139" s="232" t="s">
        <v>170</v>
      </c>
      <c r="E139" s="41"/>
      <c r="F139" s="233" t="s">
        <v>2143</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161</v>
      </c>
    </row>
    <row r="140" s="12" customFormat="1" ht="20.88" customHeight="1">
      <c r="A140" s="12"/>
      <c r="B140" s="203"/>
      <c r="C140" s="204"/>
      <c r="D140" s="205" t="s">
        <v>72</v>
      </c>
      <c r="E140" s="217" t="s">
        <v>2144</v>
      </c>
      <c r="F140" s="217" t="s">
        <v>2145</v>
      </c>
      <c r="G140" s="204"/>
      <c r="H140" s="204"/>
      <c r="I140" s="207"/>
      <c r="J140" s="218">
        <f>BK140</f>
        <v>0</v>
      </c>
      <c r="K140" s="204"/>
      <c r="L140" s="209"/>
      <c r="M140" s="210"/>
      <c r="N140" s="211"/>
      <c r="O140" s="211"/>
      <c r="P140" s="212">
        <f>SUM(P141:P144)</f>
        <v>0</v>
      </c>
      <c r="Q140" s="211"/>
      <c r="R140" s="212">
        <f>SUM(R141:R144)</f>
        <v>0.071399999999999991</v>
      </c>
      <c r="S140" s="211"/>
      <c r="T140" s="213">
        <f>SUM(T141:T144)</f>
        <v>0</v>
      </c>
      <c r="U140" s="12"/>
      <c r="V140" s="12"/>
      <c r="W140" s="12"/>
      <c r="X140" s="12"/>
      <c r="Y140" s="12"/>
      <c r="Z140" s="12"/>
      <c r="AA140" s="12"/>
      <c r="AB140" s="12"/>
      <c r="AC140" s="12"/>
      <c r="AD140" s="12"/>
      <c r="AE140" s="12"/>
      <c r="AR140" s="214" t="s">
        <v>83</v>
      </c>
      <c r="AT140" s="215" t="s">
        <v>72</v>
      </c>
      <c r="AU140" s="215" t="s">
        <v>83</v>
      </c>
      <c r="AY140" s="214" t="s">
        <v>160</v>
      </c>
      <c r="BK140" s="216">
        <f>SUM(BK141:BK144)</f>
        <v>0</v>
      </c>
    </row>
    <row r="141" s="2" customFormat="1" ht="33" customHeight="1">
      <c r="A141" s="39"/>
      <c r="B141" s="40"/>
      <c r="C141" s="219" t="s">
        <v>212</v>
      </c>
      <c r="D141" s="219" t="s">
        <v>163</v>
      </c>
      <c r="E141" s="220" t="s">
        <v>2146</v>
      </c>
      <c r="F141" s="221" t="s">
        <v>2147</v>
      </c>
      <c r="G141" s="222" t="s">
        <v>236</v>
      </c>
      <c r="H141" s="223">
        <v>540</v>
      </c>
      <c r="I141" s="224"/>
      <c r="J141" s="225">
        <f>ROUND(I141*H141,2)</f>
        <v>0</v>
      </c>
      <c r="K141" s="221" t="s">
        <v>167</v>
      </c>
      <c r="L141" s="45"/>
      <c r="M141" s="226" t="s">
        <v>1</v>
      </c>
      <c r="N141" s="227" t="s">
        <v>38</v>
      </c>
      <c r="O141" s="92"/>
      <c r="P141" s="228">
        <f>O141*H141</f>
        <v>0</v>
      </c>
      <c r="Q141" s="228">
        <v>6.9999999999999994E-05</v>
      </c>
      <c r="R141" s="228">
        <f>Q141*H141</f>
        <v>0.037799999999999993</v>
      </c>
      <c r="S141" s="228">
        <v>0</v>
      </c>
      <c r="T141" s="229">
        <f>S141*H141</f>
        <v>0</v>
      </c>
      <c r="U141" s="39"/>
      <c r="V141" s="39"/>
      <c r="W141" s="39"/>
      <c r="X141" s="39"/>
      <c r="Y141" s="39"/>
      <c r="Z141" s="39"/>
      <c r="AA141" s="39"/>
      <c r="AB141" s="39"/>
      <c r="AC141" s="39"/>
      <c r="AD141" s="39"/>
      <c r="AE141" s="39"/>
      <c r="AR141" s="230" t="s">
        <v>251</v>
      </c>
      <c r="AT141" s="230" t="s">
        <v>163</v>
      </c>
      <c r="AU141" s="230" t="s">
        <v>161</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251</v>
      </c>
      <c r="BM141" s="230" t="s">
        <v>2148</v>
      </c>
    </row>
    <row r="142" s="2" customFormat="1">
      <c r="A142" s="39"/>
      <c r="B142" s="40"/>
      <c r="C142" s="41"/>
      <c r="D142" s="232" t="s">
        <v>170</v>
      </c>
      <c r="E142" s="41"/>
      <c r="F142" s="233" t="s">
        <v>2149</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161</v>
      </c>
    </row>
    <row r="143" s="2" customFormat="1" ht="37.8" customHeight="1">
      <c r="A143" s="39"/>
      <c r="B143" s="40"/>
      <c r="C143" s="219" t="s">
        <v>215</v>
      </c>
      <c r="D143" s="219" t="s">
        <v>163</v>
      </c>
      <c r="E143" s="220" t="s">
        <v>2150</v>
      </c>
      <c r="F143" s="221" t="s">
        <v>2151</v>
      </c>
      <c r="G143" s="222" t="s">
        <v>236</v>
      </c>
      <c r="H143" s="223">
        <v>140</v>
      </c>
      <c r="I143" s="224"/>
      <c r="J143" s="225">
        <f>ROUND(I143*H143,2)</f>
        <v>0</v>
      </c>
      <c r="K143" s="221" t="s">
        <v>167</v>
      </c>
      <c r="L143" s="45"/>
      <c r="M143" s="226" t="s">
        <v>1</v>
      </c>
      <c r="N143" s="227" t="s">
        <v>38</v>
      </c>
      <c r="O143" s="92"/>
      <c r="P143" s="228">
        <f>O143*H143</f>
        <v>0</v>
      </c>
      <c r="Q143" s="228">
        <v>0.00024000000000000001</v>
      </c>
      <c r="R143" s="228">
        <f>Q143*H143</f>
        <v>0.033599999999999998</v>
      </c>
      <c r="S143" s="228">
        <v>0</v>
      </c>
      <c r="T143" s="229">
        <f>S143*H143</f>
        <v>0</v>
      </c>
      <c r="U143" s="39"/>
      <c r="V143" s="39"/>
      <c r="W143" s="39"/>
      <c r="X143" s="39"/>
      <c r="Y143" s="39"/>
      <c r="Z143" s="39"/>
      <c r="AA143" s="39"/>
      <c r="AB143" s="39"/>
      <c r="AC143" s="39"/>
      <c r="AD143" s="39"/>
      <c r="AE143" s="39"/>
      <c r="AR143" s="230" t="s">
        <v>251</v>
      </c>
      <c r="AT143" s="230" t="s">
        <v>163</v>
      </c>
      <c r="AU143" s="230" t="s">
        <v>161</v>
      </c>
      <c r="AY143" s="18" t="s">
        <v>160</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251</v>
      </c>
      <c r="BM143" s="230" t="s">
        <v>2152</v>
      </c>
    </row>
    <row r="144" s="2" customFormat="1">
      <c r="A144" s="39"/>
      <c r="B144" s="40"/>
      <c r="C144" s="41"/>
      <c r="D144" s="232" t="s">
        <v>170</v>
      </c>
      <c r="E144" s="41"/>
      <c r="F144" s="233" t="s">
        <v>2153</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170</v>
      </c>
      <c r="AU144" s="18" t="s">
        <v>161</v>
      </c>
    </row>
    <row r="145" s="12" customFormat="1" ht="20.88" customHeight="1">
      <c r="A145" s="12"/>
      <c r="B145" s="203"/>
      <c r="C145" s="204"/>
      <c r="D145" s="205" t="s">
        <v>72</v>
      </c>
      <c r="E145" s="217" t="s">
        <v>2154</v>
      </c>
      <c r="F145" s="217" t="s">
        <v>2155</v>
      </c>
      <c r="G145" s="204"/>
      <c r="H145" s="204"/>
      <c r="I145" s="207"/>
      <c r="J145" s="218">
        <f>BK145</f>
        <v>0</v>
      </c>
      <c r="K145" s="204"/>
      <c r="L145" s="209"/>
      <c r="M145" s="210"/>
      <c r="N145" s="211"/>
      <c r="O145" s="211"/>
      <c r="P145" s="212">
        <f>SUM(P146:P167)</f>
        <v>0</v>
      </c>
      <c r="Q145" s="211"/>
      <c r="R145" s="212">
        <f>SUM(R146:R167)</f>
        <v>1.5701700000000001</v>
      </c>
      <c r="S145" s="211"/>
      <c r="T145" s="213">
        <f>SUM(T146:T167)</f>
        <v>0</v>
      </c>
      <c r="U145" s="12"/>
      <c r="V145" s="12"/>
      <c r="W145" s="12"/>
      <c r="X145" s="12"/>
      <c r="Y145" s="12"/>
      <c r="Z145" s="12"/>
      <c r="AA145" s="12"/>
      <c r="AB145" s="12"/>
      <c r="AC145" s="12"/>
      <c r="AD145" s="12"/>
      <c r="AE145" s="12"/>
      <c r="AR145" s="214" t="s">
        <v>83</v>
      </c>
      <c r="AT145" s="215" t="s">
        <v>72</v>
      </c>
      <c r="AU145" s="215" t="s">
        <v>83</v>
      </c>
      <c r="AY145" s="214" t="s">
        <v>160</v>
      </c>
      <c r="BK145" s="216">
        <f>SUM(BK146:BK167)</f>
        <v>0</v>
      </c>
    </row>
    <row r="146" s="2" customFormat="1" ht="37.8" customHeight="1">
      <c r="A146" s="39"/>
      <c r="B146" s="40"/>
      <c r="C146" s="219" t="s">
        <v>218</v>
      </c>
      <c r="D146" s="219" t="s">
        <v>163</v>
      </c>
      <c r="E146" s="220" t="s">
        <v>2156</v>
      </c>
      <c r="F146" s="221" t="s">
        <v>2157</v>
      </c>
      <c r="G146" s="222" t="s">
        <v>185</v>
      </c>
      <c r="H146" s="223">
        <v>1</v>
      </c>
      <c r="I146" s="224"/>
      <c r="J146" s="225">
        <f>ROUND(I146*H146,2)</f>
        <v>0</v>
      </c>
      <c r="K146" s="221" t="s">
        <v>167</v>
      </c>
      <c r="L146" s="45"/>
      <c r="M146" s="226" t="s">
        <v>1</v>
      </c>
      <c r="N146" s="227" t="s">
        <v>38</v>
      </c>
      <c r="O146" s="92"/>
      <c r="P146" s="228">
        <f>O146*H146</f>
        <v>0</v>
      </c>
      <c r="Q146" s="228">
        <v>0.013400000000000001</v>
      </c>
      <c r="R146" s="228">
        <f>Q146*H146</f>
        <v>0.013400000000000001</v>
      </c>
      <c r="S146" s="228">
        <v>0</v>
      </c>
      <c r="T146" s="229">
        <f>S146*H146</f>
        <v>0</v>
      </c>
      <c r="U146" s="39"/>
      <c r="V146" s="39"/>
      <c r="W146" s="39"/>
      <c r="X146" s="39"/>
      <c r="Y146" s="39"/>
      <c r="Z146" s="39"/>
      <c r="AA146" s="39"/>
      <c r="AB146" s="39"/>
      <c r="AC146" s="39"/>
      <c r="AD146" s="39"/>
      <c r="AE146" s="39"/>
      <c r="AR146" s="230" t="s">
        <v>251</v>
      </c>
      <c r="AT146" s="230" t="s">
        <v>163</v>
      </c>
      <c r="AU146" s="230" t="s">
        <v>161</v>
      </c>
      <c r="AY146" s="18" t="s">
        <v>160</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251</v>
      </c>
      <c r="BM146" s="230" t="s">
        <v>2158</v>
      </c>
    </row>
    <row r="147" s="2" customFormat="1">
      <c r="A147" s="39"/>
      <c r="B147" s="40"/>
      <c r="C147" s="41"/>
      <c r="D147" s="232" t="s">
        <v>170</v>
      </c>
      <c r="E147" s="41"/>
      <c r="F147" s="233" t="s">
        <v>2159</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170</v>
      </c>
      <c r="AU147" s="18" t="s">
        <v>161</v>
      </c>
    </row>
    <row r="148" s="2" customFormat="1" ht="37.8" customHeight="1">
      <c r="A148" s="39"/>
      <c r="B148" s="40"/>
      <c r="C148" s="219" t="s">
        <v>224</v>
      </c>
      <c r="D148" s="219" t="s">
        <v>163</v>
      </c>
      <c r="E148" s="220" t="s">
        <v>2160</v>
      </c>
      <c r="F148" s="221" t="s">
        <v>2161</v>
      </c>
      <c r="G148" s="222" t="s">
        <v>185</v>
      </c>
      <c r="H148" s="223">
        <v>10</v>
      </c>
      <c r="I148" s="224"/>
      <c r="J148" s="225">
        <f>ROUND(I148*H148,2)</f>
        <v>0</v>
      </c>
      <c r="K148" s="221" t="s">
        <v>167</v>
      </c>
      <c r="L148" s="45"/>
      <c r="M148" s="226" t="s">
        <v>1</v>
      </c>
      <c r="N148" s="227" t="s">
        <v>38</v>
      </c>
      <c r="O148" s="92"/>
      <c r="P148" s="228">
        <f>O148*H148</f>
        <v>0</v>
      </c>
      <c r="Q148" s="228">
        <v>0.022290000000000001</v>
      </c>
      <c r="R148" s="228">
        <f>Q148*H148</f>
        <v>0.22290000000000002</v>
      </c>
      <c r="S148" s="228">
        <v>0</v>
      </c>
      <c r="T148" s="229">
        <f>S148*H148</f>
        <v>0</v>
      </c>
      <c r="U148" s="39"/>
      <c r="V148" s="39"/>
      <c r="W148" s="39"/>
      <c r="X148" s="39"/>
      <c r="Y148" s="39"/>
      <c r="Z148" s="39"/>
      <c r="AA148" s="39"/>
      <c r="AB148" s="39"/>
      <c r="AC148" s="39"/>
      <c r="AD148" s="39"/>
      <c r="AE148" s="39"/>
      <c r="AR148" s="230" t="s">
        <v>251</v>
      </c>
      <c r="AT148" s="230" t="s">
        <v>163</v>
      </c>
      <c r="AU148" s="230" t="s">
        <v>161</v>
      </c>
      <c r="AY148" s="18" t="s">
        <v>160</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251</v>
      </c>
      <c r="BM148" s="230" t="s">
        <v>2162</v>
      </c>
    </row>
    <row r="149" s="2" customFormat="1">
      <c r="A149" s="39"/>
      <c r="B149" s="40"/>
      <c r="C149" s="41"/>
      <c r="D149" s="232" t="s">
        <v>170</v>
      </c>
      <c r="E149" s="41"/>
      <c r="F149" s="233" t="s">
        <v>2163</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170</v>
      </c>
      <c r="AU149" s="18" t="s">
        <v>161</v>
      </c>
    </row>
    <row r="150" s="2" customFormat="1" ht="37.8" customHeight="1">
      <c r="A150" s="39"/>
      <c r="B150" s="40"/>
      <c r="C150" s="219" t="s">
        <v>233</v>
      </c>
      <c r="D150" s="219" t="s">
        <v>163</v>
      </c>
      <c r="E150" s="220" t="s">
        <v>2164</v>
      </c>
      <c r="F150" s="221" t="s">
        <v>2165</v>
      </c>
      <c r="G150" s="222" t="s">
        <v>185</v>
      </c>
      <c r="H150" s="223">
        <v>5</v>
      </c>
      <c r="I150" s="224"/>
      <c r="J150" s="225">
        <f>ROUND(I150*H150,2)</f>
        <v>0</v>
      </c>
      <c r="K150" s="221" t="s">
        <v>167</v>
      </c>
      <c r="L150" s="45"/>
      <c r="M150" s="226" t="s">
        <v>1</v>
      </c>
      <c r="N150" s="227" t="s">
        <v>38</v>
      </c>
      <c r="O150" s="92"/>
      <c r="P150" s="228">
        <f>O150*H150</f>
        <v>0</v>
      </c>
      <c r="Q150" s="228">
        <v>0.025159999999999998</v>
      </c>
      <c r="R150" s="228">
        <f>Q150*H150</f>
        <v>0.1258</v>
      </c>
      <c r="S150" s="228">
        <v>0</v>
      </c>
      <c r="T150" s="229">
        <f>S150*H150</f>
        <v>0</v>
      </c>
      <c r="U150" s="39"/>
      <c r="V150" s="39"/>
      <c r="W150" s="39"/>
      <c r="X150" s="39"/>
      <c r="Y150" s="39"/>
      <c r="Z150" s="39"/>
      <c r="AA150" s="39"/>
      <c r="AB150" s="39"/>
      <c r="AC150" s="39"/>
      <c r="AD150" s="39"/>
      <c r="AE150" s="39"/>
      <c r="AR150" s="230" t="s">
        <v>251</v>
      </c>
      <c r="AT150" s="230" t="s">
        <v>163</v>
      </c>
      <c r="AU150" s="230" t="s">
        <v>161</v>
      </c>
      <c r="AY150" s="18" t="s">
        <v>160</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251</v>
      </c>
      <c r="BM150" s="230" t="s">
        <v>2166</v>
      </c>
    </row>
    <row r="151" s="2" customFormat="1">
      <c r="A151" s="39"/>
      <c r="B151" s="40"/>
      <c r="C151" s="41"/>
      <c r="D151" s="232" t="s">
        <v>170</v>
      </c>
      <c r="E151" s="41"/>
      <c r="F151" s="233" t="s">
        <v>2167</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170</v>
      </c>
      <c r="AU151" s="18" t="s">
        <v>161</v>
      </c>
    </row>
    <row r="152" s="2" customFormat="1" ht="37.8" customHeight="1">
      <c r="A152" s="39"/>
      <c r="B152" s="40"/>
      <c r="C152" s="219" t="s">
        <v>242</v>
      </c>
      <c r="D152" s="219" t="s">
        <v>163</v>
      </c>
      <c r="E152" s="220" t="s">
        <v>2168</v>
      </c>
      <c r="F152" s="221" t="s">
        <v>2169</v>
      </c>
      <c r="G152" s="222" t="s">
        <v>185</v>
      </c>
      <c r="H152" s="223">
        <v>9</v>
      </c>
      <c r="I152" s="224"/>
      <c r="J152" s="225">
        <f>ROUND(I152*H152,2)</f>
        <v>0</v>
      </c>
      <c r="K152" s="221" t="s">
        <v>167</v>
      </c>
      <c r="L152" s="45"/>
      <c r="M152" s="226" t="s">
        <v>1</v>
      </c>
      <c r="N152" s="227" t="s">
        <v>38</v>
      </c>
      <c r="O152" s="92"/>
      <c r="P152" s="228">
        <f>O152*H152</f>
        <v>0</v>
      </c>
      <c r="Q152" s="228">
        <v>0.028029999999999999</v>
      </c>
      <c r="R152" s="228">
        <f>Q152*H152</f>
        <v>0.25226999999999999</v>
      </c>
      <c r="S152" s="228">
        <v>0</v>
      </c>
      <c r="T152" s="229">
        <f>S152*H152</f>
        <v>0</v>
      </c>
      <c r="U152" s="39"/>
      <c r="V152" s="39"/>
      <c r="W152" s="39"/>
      <c r="X152" s="39"/>
      <c r="Y152" s="39"/>
      <c r="Z152" s="39"/>
      <c r="AA152" s="39"/>
      <c r="AB152" s="39"/>
      <c r="AC152" s="39"/>
      <c r="AD152" s="39"/>
      <c r="AE152" s="39"/>
      <c r="AR152" s="230" t="s">
        <v>251</v>
      </c>
      <c r="AT152" s="230" t="s">
        <v>163</v>
      </c>
      <c r="AU152" s="230" t="s">
        <v>161</v>
      </c>
      <c r="AY152" s="18" t="s">
        <v>160</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251</v>
      </c>
      <c r="BM152" s="230" t="s">
        <v>2170</v>
      </c>
    </row>
    <row r="153" s="2" customFormat="1">
      <c r="A153" s="39"/>
      <c r="B153" s="40"/>
      <c r="C153" s="41"/>
      <c r="D153" s="232" t="s">
        <v>170</v>
      </c>
      <c r="E153" s="41"/>
      <c r="F153" s="233" t="s">
        <v>2171</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170</v>
      </c>
      <c r="AU153" s="18" t="s">
        <v>161</v>
      </c>
    </row>
    <row r="154" s="2" customFormat="1" ht="37.8" customHeight="1">
      <c r="A154" s="39"/>
      <c r="B154" s="40"/>
      <c r="C154" s="219" t="s">
        <v>247</v>
      </c>
      <c r="D154" s="219" t="s">
        <v>163</v>
      </c>
      <c r="E154" s="220" t="s">
        <v>2172</v>
      </c>
      <c r="F154" s="221" t="s">
        <v>2173</v>
      </c>
      <c r="G154" s="222" t="s">
        <v>185</v>
      </c>
      <c r="H154" s="223">
        <v>3</v>
      </c>
      <c r="I154" s="224"/>
      <c r="J154" s="225">
        <f>ROUND(I154*H154,2)</f>
        <v>0</v>
      </c>
      <c r="K154" s="221" t="s">
        <v>167</v>
      </c>
      <c r="L154" s="45"/>
      <c r="M154" s="226" t="s">
        <v>1</v>
      </c>
      <c r="N154" s="227" t="s">
        <v>38</v>
      </c>
      <c r="O154" s="92"/>
      <c r="P154" s="228">
        <f>O154*H154</f>
        <v>0</v>
      </c>
      <c r="Q154" s="228">
        <v>0.0309</v>
      </c>
      <c r="R154" s="228">
        <f>Q154*H154</f>
        <v>0.092700000000000005</v>
      </c>
      <c r="S154" s="228">
        <v>0</v>
      </c>
      <c r="T154" s="229">
        <f>S154*H154</f>
        <v>0</v>
      </c>
      <c r="U154" s="39"/>
      <c r="V154" s="39"/>
      <c r="W154" s="39"/>
      <c r="X154" s="39"/>
      <c r="Y154" s="39"/>
      <c r="Z154" s="39"/>
      <c r="AA154" s="39"/>
      <c r="AB154" s="39"/>
      <c r="AC154" s="39"/>
      <c r="AD154" s="39"/>
      <c r="AE154" s="39"/>
      <c r="AR154" s="230" t="s">
        <v>251</v>
      </c>
      <c r="AT154" s="230" t="s">
        <v>163</v>
      </c>
      <c r="AU154" s="230" t="s">
        <v>161</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251</v>
      </c>
      <c r="BM154" s="230" t="s">
        <v>2174</v>
      </c>
    </row>
    <row r="155" s="2" customFormat="1">
      <c r="A155" s="39"/>
      <c r="B155" s="40"/>
      <c r="C155" s="41"/>
      <c r="D155" s="232" t="s">
        <v>170</v>
      </c>
      <c r="E155" s="41"/>
      <c r="F155" s="233" t="s">
        <v>2175</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161</v>
      </c>
    </row>
    <row r="156" s="2" customFormat="1" ht="37.8" customHeight="1">
      <c r="A156" s="39"/>
      <c r="B156" s="40"/>
      <c r="C156" s="219" t="s">
        <v>259</v>
      </c>
      <c r="D156" s="219" t="s">
        <v>163</v>
      </c>
      <c r="E156" s="220" t="s">
        <v>2176</v>
      </c>
      <c r="F156" s="221" t="s">
        <v>2177</v>
      </c>
      <c r="G156" s="222" t="s">
        <v>185</v>
      </c>
      <c r="H156" s="223">
        <v>3</v>
      </c>
      <c r="I156" s="224"/>
      <c r="J156" s="225">
        <f>ROUND(I156*H156,2)</f>
        <v>0</v>
      </c>
      <c r="K156" s="221" t="s">
        <v>167</v>
      </c>
      <c r="L156" s="45"/>
      <c r="M156" s="226" t="s">
        <v>1</v>
      </c>
      <c r="N156" s="227" t="s">
        <v>38</v>
      </c>
      <c r="O156" s="92"/>
      <c r="P156" s="228">
        <f>O156*H156</f>
        <v>0</v>
      </c>
      <c r="Q156" s="228">
        <v>0.0332</v>
      </c>
      <c r="R156" s="228">
        <f>Q156*H156</f>
        <v>0.099599999999999994</v>
      </c>
      <c r="S156" s="228">
        <v>0</v>
      </c>
      <c r="T156" s="229">
        <f>S156*H156</f>
        <v>0</v>
      </c>
      <c r="U156" s="39"/>
      <c r="V156" s="39"/>
      <c r="W156" s="39"/>
      <c r="X156" s="39"/>
      <c r="Y156" s="39"/>
      <c r="Z156" s="39"/>
      <c r="AA156" s="39"/>
      <c r="AB156" s="39"/>
      <c r="AC156" s="39"/>
      <c r="AD156" s="39"/>
      <c r="AE156" s="39"/>
      <c r="AR156" s="230" t="s">
        <v>251</v>
      </c>
      <c r="AT156" s="230" t="s">
        <v>163</v>
      </c>
      <c r="AU156" s="230" t="s">
        <v>161</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251</v>
      </c>
      <c r="BM156" s="230" t="s">
        <v>2178</v>
      </c>
    </row>
    <row r="157" s="2" customFormat="1">
      <c r="A157" s="39"/>
      <c r="B157" s="40"/>
      <c r="C157" s="41"/>
      <c r="D157" s="232" t="s">
        <v>170</v>
      </c>
      <c r="E157" s="41"/>
      <c r="F157" s="233" t="s">
        <v>2179</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161</v>
      </c>
    </row>
    <row r="158" s="2" customFormat="1" ht="33" customHeight="1">
      <c r="A158" s="39"/>
      <c r="B158" s="40"/>
      <c r="C158" s="219" t="s">
        <v>8</v>
      </c>
      <c r="D158" s="219" t="s">
        <v>163</v>
      </c>
      <c r="E158" s="220" t="s">
        <v>2180</v>
      </c>
      <c r="F158" s="221" t="s">
        <v>2181</v>
      </c>
      <c r="G158" s="222" t="s">
        <v>185</v>
      </c>
      <c r="H158" s="223">
        <v>1</v>
      </c>
      <c r="I158" s="224"/>
      <c r="J158" s="225">
        <f>ROUND(I158*H158,2)</f>
        <v>0</v>
      </c>
      <c r="K158" s="221" t="s">
        <v>167</v>
      </c>
      <c r="L158" s="45"/>
      <c r="M158" s="226" t="s">
        <v>1</v>
      </c>
      <c r="N158" s="227" t="s">
        <v>38</v>
      </c>
      <c r="O158" s="92"/>
      <c r="P158" s="228">
        <f>O158*H158</f>
        <v>0</v>
      </c>
      <c r="Q158" s="228">
        <v>0.015400000000000001</v>
      </c>
      <c r="R158" s="228">
        <f>Q158*H158</f>
        <v>0.015400000000000001</v>
      </c>
      <c r="S158" s="228">
        <v>0</v>
      </c>
      <c r="T158" s="229">
        <f>S158*H158</f>
        <v>0</v>
      </c>
      <c r="U158" s="39"/>
      <c r="V158" s="39"/>
      <c r="W158" s="39"/>
      <c r="X158" s="39"/>
      <c r="Y158" s="39"/>
      <c r="Z158" s="39"/>
      <c r="AA158" s="39"/>
      <c r="AB158" s="39"/>
      <c r="AC158" s="39"/>
      <c r="AD158" s="39"/>
      <c r="AE158" s="39"/>
      <c r="AR158" s="230" t="s">
        <v>251</v>
      </c>
      <c r="AT158" s="230" t="s">
        <v>163</v>
      </c>
      <c r="AU158" s="230" t="s">
        <v>161</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251</v>
      </c>
      <c r="BM158" s="230" t="s">
        <v>2182</v>
      </c>
    </row>
    <row r="159" s="2" customFormat="1">
      <c r="A159" s="39"/>
      <c r="B159" s="40"/>
      <c r="C159" s="41"/>
      <c r="D159" s="232" t="s">
        <v>170</v>
      </c>
      <c r="E159" s="41"/>
      <c r="F159" s="233" t="s">
        <v>2183</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161</v>
      </c>
    </row>
    <row r="160" s="2" customFormat="1" ht="37.8" customHeight="1">
      <c r="A160" s="39"/>
      <c r="B160" s="40"/>
      <c r="C160" s="219" t="s">
        <v>251</v>
      </c>
      <c r="D160" s="219" t="s">
        <v>163</v>
      </c>
      <c r="E160" s="220" t="s">
        <v>2184</v>
      </c>
      <c r="F160" s="221" t="s">
        <v>2185</v>
      </c>
      <c r="G160" s="222" t="s">
        <v>185</v>
      </c>
      <c r="H160" s="223">
        <v>1</v>
      </c>
      <c r="I160" s="224"/>
      <c r="J160" s="225">
        <f>ROUND(I160*H160,2)</f>
        <v>0</v>
      </c>
      <c r="K160" s="221" t="s">
        <v>167</v>
      </c>
      <c r="L160" s="45"/>
      <c r="M160" s="226" t="s">
        <v>1</v>
      </c>
      <c r="N160" s="227" t="s">
        <v>38</v>
      </c>
      <c r="O160" s="92"/>
      <c r="P160" s="228">
        <f>O160*H160</f>
        <v>0</v>
      </c>
      <c r="Q160" s="228">
        <v>0.031539999999999999</v>
      </c>
      <c r="R160" s="228">
        <f>Q160*H160</f>
        <v>0.031539999999999999</v>
      </c>
      <c r="S160" s="228">
        <v>0</v>
      </c>
      <c r="T160" s="229">
        <f>S160*H160</f>
        <v>0</v>
      </c>
      <c r="U160" s="39"/>
      <c r="V160" s="39"/>
      <c r="W160" s="39"/>
      <c r="X160" s="39"/>
      <c r="Y160" s="39"/>
      <c r="Z160" s="39"/>
      <c r="AA160" s="39"/>
      <c r="AB160" s="39"/>
      <c r="AC160" s="39"/>
      <c r="AD160" s="39"/>
      <c r="AE160" s="39"/>
      <c r="AR160" s="230" t="s">
        <v>251</v>
      </c>
      <c r="AT160" s="230" t="s">
        <v>163</v>
      </c>
      <c r="AU160" s="230" t="s">
        <v>161</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251</v>
      </c>
      <c r="BM160" s="230" t="s">
        <v>2186</v>
      </c>
    </row>
    <row r="161" s="2" customFormat="1">
      <c r="A161" s="39"/>
      <c r="B161" s="40"/>
      <c r="C161" s="41"/>
      <c r="D161" s="232" t="s">
        <v>170</v>
      </c>
      <c r="E161" s="41"/>
      <c r="F161" s="233" t="s">
        <v>2187</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161</v>
      </c>
    </row>
    <row r="162" s="2" customFormat="1" ht="37.8" customHeight="1">
      <c r="A162" s="39"/>
      <c r="B162" s="40"/>
      <c r="C162" s="219" t="s">
        <v>304</v>
      </c>
      <c r="D162" s="219" t="s">
        <v>163</v>
      </c>
      <c r="E162" s="220" t="s">
        <v>2188</v>
      </c>
      <c r="F162" s="221" t="s">
        <v>2189</v>
      </c>
      <c r="G162" s="222" t="s">
        <v>185</v>
      </c>
      <c r="H162" s="223">
        <v>5</v>
      </c>
      <c r="I162" s="224"/>
      <c r="J162" s="225">
        <f>ROUND(I162*H162,2)</f>
        <v>0</v>
      </c>
      <c r="K162" s="221" t="s">
        <v>167</v>
      </c>
      <c r="L162" s="45"/>
      <c r="M162" s="226" t="s">
        <v>1</v>
      </c>
      <c r="N162" s="227" t="s">
        <v>38</v>
      </c>
      <c r="O162" s="92"/>
      <c r="P162" s="228">
        <f>O162*H162</f>
        <v>0</v>
      </c>
      <c r="Q162" s="228">
        <v>0.037199999999999997</v>
      </c>
      <c r="R162" s="228">
        <f>Q162*H162</f>
        <v>0.186</v>
      </c>
      <c r="S162" s="228">
        <v>0</v>
      </c>
      <c r="T162" s="229">
        <f>S162*H162</f>
        <v>0</v>
      </c>
      <c r="U162" s="39"/>
      <c r="V162" s="39"/>
      <c r="W162" s="39"/>
      <c r="X162" s="39"/>
      <c r="Y162" s="39"/>
      <c r="Z162" s="39"/>
      <c r="AA162" s="39"/>
      <c r="AB162" s="39"/>
      <c r="AC162" s="39"/>
      <c r="AD162" s="39"/>
      <c r="AE162" s="39"/>
      <c r="AR162" s="230" t="s">
        <v>251</v>
      </c>
      <c r="AT162" s="230" t="s">
        <v>163</v>
      </c>
      <c r="AU162" s="230" t="s">
        <v>161</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2190</v>
      </c>
    </row>
    <row r="163" s="2" customFormat="1">
      <c r="A163" s="39"/>
      <c r="B163" s="40"/>
      <c r="C163" s="41"/>
      <c r="D163" s="232" t="s">
        <v>170</v>
      </c>
      <c r="E163" s="41"/>
      <c r="F163" s="233" t="s">
        <v>2191</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161</v>
      </c>
    </row>
    <row r="164" s="2" customFormat="1" ht="37.8" customHeight="1">
      <c r="A164" s="39"/>
      <c r="B164" s="40"/>
      <c r="C164" s="219" t="s">
        <v>309</v>
      </c>
      <c r="D164" s="219" t="s">
        <v>163</v>
      </c>
      <c r="E164" s="220" t="s">
        <v>2192</v>
      </c>
      <c r="F164" s="221" t="s">
        <v>2193</v>
      </c>
      <c r="G164" s="222" t="s">
        <v>185</v>
      </c>
      <c r="H164" s="223">
        <v>1</v>
      </c>
      <c r="I164" s="224"/>
      <c r="J164" s="225">
        <f>ROUND(I164*H164,2)</f>
        <v>0</v>
      </c>
      <c r="K164" s="221" t="s">
        <v>167</v>
      </c>
      <c r="L164" s="45"/>
      <c r="M164" s="226" t="s">
        <v>1</v>
      </c>
      <c r="N164" s="227" t="s">
        <v>38</v>
      </c>
      <c r="O164" s="92"/>
      <c r="P164" s="228">
        <f>O164*H164</f>
        <v>0</v>
      </c>
      <c r="Q164" s="228">
        <v>0.041320000000000003</v>
      </c>
      <c r="R164" s="228">
        <f>Q164*H164</f>
        <v>0.041320000000000003</v>
      </c>
      <c r="S164" s="228">
        <v>0</v>
      </c>
      <c r="T164" s="229">
        <f>S164*H164</f>
        <v>0</v>
      </c>
      <c r="U164" s="39"/>
      <c r="V164" s="39"/>
      <c r="W164" s="39"/>
      <c r="X164" s="39"/>
      <c r="Y164" s="39"/>
      <c r="Z164" s="39"/>
      <c r="AA164" s="39"/>
      <c r="AB164" s="39"/>
      <c r="AC164" s="39"/>
      <c r="AD164" s="39"/>
      <c r="AE164" s="39"/>
      <c r="AR164" s="230" t="s">
        <v>251</v>
      </c>
      <c r="AT164" s="230" t="s">
        <v>163</v>
      </c>
      <c r="AU164" s="230" t="s">
        <v>161</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251</v>
      </c>
      <c r="BM164" s="230" t="s">
        <v>2194</v>
      </c>
    </row>
    <row r="165" s="2" customFormat="1">
      <c r="A165" s="39"/>
      <c r="B165" s="40"/>
      <c r="C165" s="41"/>
      <c r="D165" s="232" t="s">
        <v>170</v>
      </c>
      <c r="E165" s="41"/>
      <c r="F165" s="233" t="s">
        <v>2195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161</v>
      </c>
    </row>
    <row r="166" s="2" customFormat="1" ht="37.8" customHeight="1">
      <c r="A166" s="39"/>
      <c r="B166" s="40"/>
      <c r="C166" s="219" t="s">
        <v>317</v>
      </c>
      <c r="D166" s="219" t="s">
        <v>163</v>
      </c>
      <c r="E166" s="220" t="s">
        <v>2196</v>
      </c>
      <c r="F166" s="221" t="s">
        <v>2197</v>
      </c>
      <c r="G166" s="222" t="s">
        <v>185</v>
      </c>
      <c r="H166" s="223">
        <v>9</v>
      </c>
      <c r="I166" s="224"/>
      <c r="J166" s="225">
        <f>ROUND(I166*H166,2)</f>
        <v>0</v>
      </c>
      <c r="K166" s="221" t="s">
        <v>167</v>
      </c>
      <c r="L166" s="45"/>
      <c r="M166" s="226" t="s">
        <v>1</v>
      </c>
      <c r="N166" s="227" t="s">
        <v>38</v>
      </c>
      <c r="O166" s="92"/>
      <c r="P166" s="228">
        <f>O166*H166</f>
        <v>0</v>
      </c>
      <c r="Q166" s="228">
        <v>0.054359999999999999</v>
      </c>
      <c r="R166" s="228">
        <f>Q166*H166</f>
        <v>0.48924000000000001</v>
      </c>
      <c r="S166" s="228">
        <v>0</v>
      </c>
      <c r="T166" s="229">
        <f>S166*H166</f>
        <v>0</v>
      </c>
      <c r="U166" s="39"/>
      <c r="V166" s="39"/>
      <c r="W166" s="39"/>
      <c r="X166" s="39"/>
      <c r="Y166" s="39"/>
      <c r="Z166" s="39"/>
      <c r="AA166" s="39"/>
      <c r="AB166" s="39"/>
      <c r="AC166" s="39"/>
      <c r="AD166" s="39"/>
      <c r="AE166" s="39"/>
      <c r="AR166" s="230" t="s">
        <v>251</v>
      </c>
      <c r="AT166" s="230" t="s">
        <v>163</v>
      </c>
      <c r="AU166" s="230" t="s">
        <v>161</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251</v>
      </c>
      <c r="BM166" s="230" t="s">
        <v>2198</v>
      </c>
    </row>
    <row r="167" s="2" customFormat="1">
      <c r="A167" s="39"/>
      <c r="B167" s="40"/>
      <c r="C167" s="41"/>
      <c r="D167" s="232" t="s">
        <v>170</v>
      </c>
      <c r="E167" s="41"/>
      <c r="F167" s="233" t="s">
        <v>2199</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161</v>
      </c>
    </row>
    <row r="168" s="12" customFormat="1" ht="20.88" customHeight="1">
      <c r="A168" s="12"/>
      <c r="B168" s="203"/>
      <c r="C168" s="204"/>
      <c r="D168" s="205" t="s">
        <v>72</v>
      </c>
      <c r="E168" s="217" t="s">
        <v>2200</v>
      </c>
      <c r="F168" s="217" t="s">
        <v>2201</v>
      </c>
      <c r="G168" s="204"/>
      <c r="H168" s="204"/>
      <c r="I168" s="207"/>
      <c r="J168" s="218">
        <f>BK168</f>
        <v>0</v>
      </c>
      <c r="K168" s="204"/>
      <c r="L168" s="209"/>
      <c r="M168" s="210"/>
      <c r="N168" s="211"/>
      <c r="O168" s="211"/>
      <c r="P168" s="212">
        <f>SUM(P169:P174)</f>
        <v>0</v>
      </c>
      <c r="Q168" s="211"/>
      <c r="R168" s="212">
        <f>SUM(R169:R174)</f>
        <v>0</v>
      </c>
      <c r="S168" s="211"/>
      <c r="T168" s="213">
        <f>SUM(T169:T174)</f>
        <v>0</v>
      </c>
      <c r="U168" s="12"/>
      <c r="V168" s="12"/>
      <c r="W168" s="12"/>
      <c r="X168" s="12"/>
      <c r="Y168" s="12"/>
      <c r="Z168" s="12"/>
      <c r="AA168" s="12"/>
      <c r="AB168" s="12"/>
      <c r="AC168" s="12"/>
      <c r="AD168" s="12"/>
      <c r="AE168" s="12"/>
      <c r="AR168" s="214" t="s">
        <v>83</v>
      </c>
      <c r="AT168" s="215" t="s">
        <v>72</v>
      </c>
      <c r="AU168" s="215" t="s">
        <v>83</v>
      </c>
      <c r="AY168" s="214" t="s">
        <v>160</v>
      </c>
      <c r="BK168" s="216">
        <f>SUM(BK169:BK174)</f>
        <v>0</v>
      </c>
    </row>
    <row r="169" s="2" customFormat="1" ht="24.15" customHeight="1">
      <c r="A169" s="39"/>
      <c r="B169" s="40"/>
      <c r="C169" s="219" t="s">
        <v>325</v>
      </c>
      <c r="D169" s="219" t="s">
        <v>163</v>
      </c>
      <c r="E169" s="220" t="s">
        <v>2202</v>
      </c>
      <c r="F169" s="221" t="s">
        <v>2203</v>
      </c>
      <c r="G169" s="222" t="s">
        <v>693</v>
      </c>
      <c r="H169" s="223">
        <v>52</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251</v>
      </c>
      <c r="AT169" s="230" t="s">
        <v>163</v>
      </c>
      <c r="AU169" s="230" t="s">
        <v>161</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251</v>
      </c>
      <c r="BM169" s="230" t="s">
        <v>2204</v>
      </c>
    </row>
    <row r="170" s="2" customFormat="1">
      <c r="A170" s="39"/>
      <c r="B170" s="40"/>
      <c r="C170" s="41"/>
      <c r="D170" s="232" t="s">
        <v>170</v>
      </c>
      <c r="E170" s="41"/>
      <c r="F170" s="233" t="s">
        <v>2203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161</v>
      </c>
    </row>
    <row r="171" s="2" customFormat="1" ht="16.5" customHeight="1">
      <c r="A171" s="39"/>
      <c r="B171" s="40"/>
      <c r="C171" s="219" t="s">
        <v>7</v>
      </c>
      <c r="D171" s="219" t="s">
        <v>163</v>
      </c>
      <c r="E171" s="220" t="s">
        <v>2205</v>
      </c>
      <c r="F171" s="221" t="s">
        <v>2206</v>
      </c>
      <c r="G171" s="222" t="s">
        <v>693</v>
      </c>
      <c r="H171" s="223">
        <v>52</v>
      </c>
      <c r="I171" s="224"/>
      <c r="J171" s="225">
        <f>ROUND(I171*H171,2)</f>
        <v>0</v>
      </c>
      <c r="K171" s="221" t="s">
        <v>1</v>
      </c>
      <c r="L171" s="45"/>
      <c r="M171" s="226" t="s">
        <v>1</v>
      </c>
      <c r="N171" s="227" t="s">
        <v>38</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251</v>
      </c>
      <c r="AT171" s="230" t="s">
        <v>163</v>
      </c>
      <c r="AU171" s="230" t="s">
        <v>161</v>
      </c>
      <c r="AY171" s="18" t="s">
        <v>160</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251</v>
      </c>
      <c r="BM171" s="230" t="s">
        <v>2207</v>
      </c>
    </row>
    <row r="172" s="2" customFormat="1">
      <c r="A172" s="39"/>
      <c r="B172" s="40"/>
      <c r="C172" s="41"/>
      <c r="D172" s="232" t="s">
        <v>170</v>
      </c>
      <c r="E172" s="41"/>
      <c r="F172" s="233" t="s">
        <v>2206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170</v>
      </c>
      <c r="AU172" s="18" t="s">
        <v>161</v>
      </c>
    </row>
    <row r="173" s="2" customFormat="1" ht="16.5" customHeight="1">
      <c r="A173" s="39"/>
      <c r="B173" s="40"/>
      <c r="C173" s="219" t="s">
        <v>339</v>
      </c>
      <c r="D173" s="219" t="s">
        <v>163</v>
      </c>
      <c r="E173" s="220" t="s">
        <v>2208</v>
      </c>
      <c r="F173" s="221" t="s">
        <v>2209</v>
      </c>
      <c r="G173" s="222" t="s">
        <v>693</v>
      </c>
      <c r="H173" s="223">
        <v>108</v>
      </c>
      <c r="I173" s="224"/>
      <c r="J173" s="225">
        <f>ROUND(I173*H173,2)</f>
        <v>0</v>
      </c>
      <c r="K173" s="221" t="s">
        <v>1</v>
      </c>
      <c r="L173" s="45"/>
      <c r="M173" s="226" t="s">
        <v>1</v>
      </c>
      <c r="N173" s="227" t="s">
        <v>38</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251</v>
      </c>
      <c r="AT173" s="230" t="s">
        <v>163</v>
      </c>
      <c r="AU173" s="230" t="s">
        <v>161</v>
      </c>
      <c r="AY173" s="18" t="s">
        <v>160</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251</v>
      </c>
      <c r="BM173" s="230" t="s">
        <v>2210</v>
      </c>
    </row>
    <row r="174" s="2" customFormat="1">
      <c r="A174" s="39"/>
      <c r="B174" s="40"/>
      <c r="C174" s="41"/>
      <c r="D174" s="232" t="s">
        <v>170</v>
      </c>
      <c r="E174" s="41"/>
      <c r="F174" s="233" t="s">
        <v>2209</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170</v>
      </c>
      <c r="AU174" s="18" t="s">
        <v>161</v>
      </c>
    </row>
    <row r="175" s="12" customFormat="1" ht="20.88" customHeight="1">
      <c r="A175" s="12"/>
      <c r="B175" s="203"/>
      <c r="C175" s="204"/>
      <c r="D175" s="205" t="s">
        <v>72</v>
      </c>
      <c r="E175" s="217" t="s">
        <v>2211</v>
      </c>
      <c r="F175" s="217" t="s">
        <v>2212</v>
      </c>
      <c r="G175" s="204"/>
      <c r="H175" s="204"/>
      <c r="I175" s="207"/>
      <c r="J175" s="218">
        <f>BK175</f>
        <v>0</v>
      </c>
      <c r="K175" s="204"/>
      <c r="L175" s="209"/>
      <c r="M175" s="210"/>
      <c r="N175" s="211"/>
      <c r="O175" s="211"/>
      <c r="P175" s="212">
        <f>SUM(P176:P193)</f>
        <v>0</v>
      </c>
      <c r="Q175" s="211"/>
      <c r="R175" s="212">
        <f>SUM(R176:R193)</f>
        <v>0.0099600000000000001</v>
      </c>
      <c r="S175" s="211"/>
      <c r="T175" s="213">
        <f>SUM(T176:T193)</f>
        <v>0</v>
      </c>
      <c r="U175" s="12"/>
      <c r="V175" s="12"/>
      <c r="W175" s="12"/>
      <c r="X175" s="12"/>
      <c r="Y175" s="12"/>
      <c r="Z175" s="12"/>
      <c r="AA175" s="12"/>
      <c r="AB175" s="12"/>
      <c r="AC175" s="12"/>
      <c r="AD175" s="12"/>
      <c r="AE175" s="12"/>
      <c r="AR175" s="214" t="s">
        <v>83</v>
      </c>
      <c r="AT175" s="215" t="s">
        <v>72</v>
      </c>
      <c r="AU175" s="215" t="s">
        <v>83</v>
      </c>
      <c r="AY175" s="214" t="s">
        <v>160</v>
      </c>
      <c r="BK175" s="216">
        <f>SUM(BK176:BK193)</f>
        <v>0</v>
      </c>
    </row>
    <row r="176" s="2" customFormat="1" ht="21.75" customHeight="1">
      <c r="A176" s="39"/>
      <c r="B176" s="40"/>
      <c r="C176" s="219" t="s">
        <v>345</v>
      </c>
      <c r="D176" s="219" t="s">
        <v>163</v>
      </c>
      <c r="E176" s="220" t="s">
        <v>2213</v>
      </c>
      <c r="F176" s="221" t="s">
        <v>2214</v>
      </c>
      <c r="G176" s="222" t="s">
        <v>693</v>
      </c>
      <c r="H176" s="223">
        <v>1</v>
      </c>
      <c r="I176" s="224"/>
      <c r="J176" s="225">
        <f>ROUND(I176*H176,2)</f>
        <v>0</v>
      </c>
      <c r="K176" s="221" t="s">
        <v>1</v>
      </c>
      <c r="L176" s="45"/>
      <c r="M176" s="226" t="s">
        <v>1</v>
      </c>
      <c r="N176" s="227" t="s">
        <v>38</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251</v>
      </c>
      <c r="AT176" s="230" t="s">
        <v>163</v>
      </c>
      <c r="AU176" s="230" t="s">
        <v>161</v>
      </c>
      <c r="AY176" s="18" t="s">
        <v>160</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251</v>
      </c>
      <c r="BM176" s="230" t="s">
        <v>2215</v>
      </c>
    </row>
    <row r="177" s="2" customFormat="1">
      <c r="A177" s="39"/>
      <c r="B177" s="40"/>
      <c r="C177" s="41"/>
      <c r="D177" s="232" t="s">
        <v>170</v>
      </c>
      <c r="E177" s="41"/>
      <c r="F177" s="233" t="s">
        <v>2216</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170</v>
      </c>
      <c r="AU177" s="18" t="s">
        <v>161</v>
      </c>
    </row>
    <row r="178" s="2" customFormat="1" ht="24.15" customHeight="1">
      <c r="A178" s="39"/>
      <c r="B178" s="40"/>
      <c r="C178" s="219" t="s">
        <v>350</v>
      </c>
      <c r="D178" s="219" t="s">
        <v>163</v>
      </c>
      <c r="E178" s="220" t="s">
        <v>2217</v>
      </c>
      <c r="F178" s="221" t="s">
        <v>2218</v>
      </c>
      <c r="G178" s="222" t="s">
        <v>185</v>
      </c>
      <c r="H178" s="223">
        <v>1</v>
      </c>
      <c r="I178" s="224"/>
      <c r="J178" s="225">
        <f>ROUND(I178*H178,2)</f>
        <v>0</v>
      </c>
      <c r="K178" s="221" t="s">
        <v>167</v>
      </c>
      <c r="L178" s="45"/>
      <c r="M178" s="226" t="s">
        <v>1</v>
      </c>
      <c r="N178" s="227" t="s">
        <v>38</v>
      </c>
      <c r="O178" s="92"/>
      <c r="P178" s="228">
        <f>O178*H178</f>
        <v>0</v>
      </c>
      <c r="Q178" s="228">
        <v>0.00114</v>
      </c>
      <c r="R178" s="228">
        <f>Q178*H178</f>
        <v>0.00114</v>
      </c>
      <c r="S178" s="228">
        <v>0</v>
      </c>
      <c r="T178" s="229">
        <f>S178*H178</f>
        <v>0</v>
      </c>
      <c r="U178" s="39"/>
      <c r="V178" s="39"/>
      <c r="W178" s="39"/>
      <c r="X178" s="39"/>
      <c r="Y178" s="39"/>
      <c r="Z178" s="39"/>
      <c r="AA178" s="39"/>
      <c r="AB178" s="39"/>
      <c r="AC178" s="39"/>
      <c r="AD178" s="39"/>
      <c r="AE178" s="39"/>
      <c r="AR178" s="230" t="s">
        <v>251</v>
      </c>
      <c r="AT178" s="230" t="s">
        <v>163</v>
      </c>
      <c r="AU178" s="230" t="s">
        <v>161</v>
      </c>
      <c r="AY178" s="18" t="s">
        <v>160</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251</v>
      </c>
      <c r="BM178" s="230" t="s">
        <v>2219</v>
      </c>
    </row>
    <row r="179" s="2" customFormat="1">
      <c r="A179" s="39"/>
      <c r="B179" s="40"/>
      <c r="C179" s="41"/>
      <c r="D179" s="232" t="s">
        <v>170</v>
      </c>
      <c r="E179" s="41"/>
      <c r="F179" s="233" t="s">
        <v>2220</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170</v>
      </c>
      <c r="AU179" s="18" t="s">
        <v>161</v>
      </c>
    </row>
    <row r="180" s="2" customFormat="1" ht="24.15" customHeight="1">
      <c r="A180" s="39"/>
      <c r="B180" s="40"/>
      <c r="C180" s="219" t="s">
        <v>355</v>
      </c>
      <c r="D180" s="219" t="s">
        <v>163</v>
      </c>
      <c r="E180" s="220" t="s">
        <v>2221</v>
      </c>
      <c r="F180" s="221" t="s">
        <v>2222</v>
      </c>
      <c r="G180" s="222" t="s">
        <v>185</v>
      </c>
      <c r="H180" s="223">
        <v>2</v>
      </c>
      <c r="I180" s="224"/>
      <c r="J180" s="225">
        <f>ROUND(I180*H180,2)</f>
        <v>0</v>
      </c>
      <c r="K180" s="221" t="s">
        <v>167</v>
      </c>
      <c r="L180" s="45"/>
      <c r="M180" s="226" t="s">
        <v>1</v>
      </c>
      <c r="N180" s="227" t="s">
        <v>38</v>
      </c>
      <c r="O180" s="92"/>
      <c r="P180" s="228">
        <f>O180*H180</f>
        <v>0</v>
      </c>
      <c r="Q180" s="228">
        <v>0.00024000000000000001</v>
      </c>
      <c r="R180" s="228">
        <f>Q180*H180</f>
        <v>0.00048000000000000001</v>
      </c>
      <c r="S180" s="228">
        <v>0</v>
      </c>
      <c r="T180" s="229">
        <f>S180*H180</f>
        <v>0</v>
      </c>
      <c r="U180" s="39"/>
      <c r="V180" s="39"/>
      <c r="W180" s="39"/>
      <c r="X180" s="39"/>
      <c r="Y180" s="39"/>
      <c r="Z180" s="39"/>
      <c r="AA180" s="39"/>
      <c r="AB180" s="39"/>
      <c r="AC180" s="39"/>
      <c r="AD180" s="39"/>
      <c r="AE180" s="39"/>
      <c r="AR180" s="230" t="s">
        <v>251</v>
      </c>
      <c r="AT180" s="230" t="s">
        <v>163</v>
      </c>
      <c r="AU180" s="230" t="s">
        <v>161</v>
      </c>
      <c r="AY180" s="18" t="s">
        <v>160</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251</v>
      </c>
      <c r="BM180" s="230" t="s">
        <v>2223</v>
      </c>
    </row>
    <row r="181" s="2" customFormat="1">
      <c r="A181" s="39"/>
      <c r="B181" s="40"/>
      <c r="C181" s="41"/>
      <c r="D181" s="232" t="s">
        <v>170</v>
      </c>
      <c r="E181" s="41"/>
      <c r="F181" s="233" t="s">
        <v>2224</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170</v>
      </c>
      <c r="AU181" s="18" t="s">
        <v>161</v>
      </c>
    </row>
    <row r="182" s="2" customFormat="1" ht="21.75" customHeight="1">
      <c r="A182" s="39"/>
      <c r="B182" s="40"/>
      <c r="C182" s="219" t="s">
        <v>360</v>
      </c>
      <c r="D182" s="219" t="s">
        <v>163</v>
      </c>
      <c r="E182" s="220" t="s">
        <v>2225</v>
      </c>
      <c r="F182" s="221" t="s">
        <v>2226</v>
      </c>
      <c r="G182" s="222" t="s">
        <v>185</v>
      </c>
      <c r="H182" s="223">
        <v>1</v>
      </c>
      <c r="I182" s="224"/>
      <c r="J182" s="225">
        <f>ROUND(I182*H182,2)</f>
        <v>0</v>
      </c>
      <c r="K182" s="221" t="s">
        <v>167</v>
      </c>
      <c r="L182" s="45"/>
      <c r="M182" s="226" t="s">
        <v>1</v>
      </c>
      <c r="N182" s="227" t="s">
        <v>38</v>
      </c>
      <c r="O182" s="92"/>
      <c r="P182" s="228">
        <f>O182*H182</f>
        <v>0</v>
      </c>
      <c r="Q182" s="228">
        <v>0.00051999999999999995</v>
      </c>
      <c r="R182" s="228">
        <f>Q182*H182</f>
        <v>0.00051999999999999995</v>
      </c>
      <c r="S182" s="228">
        <v>0</v>
      </c>
      <c r="T182" s="229">
        <f>S182*H182</f>
        <v>0</v>
      </c>
      <c r="U182" s="39"/>
      <c r="V182" s="39"/>
      <c r="W182" s="39"/>
      <c r="X182" s="39"/>
      <c r="Y182" s="39"/>
      <c r="Z182" s="39"/>
      <c r="AA182" s="39"/>
      <c r="AB182" s="39"/>
      <c r="AC182" s="39"/>
      <c r="AD182" s="39"/>
      <c r="AE182" s="39"/>
      <c r="AR182" s="230" t="s">
        <v>251</v>
      </c>
      <c r="AT182" s="230" t="s">
        <v>163</v>
      </c>
      <c r="AU182" s="230" t="s">
        <v>161</v>
      </c>
      <c r="AY182" s="18" t="s">
        <v>160</v>
      </c>
      <c r="BE182" s="231">
        <f>IF(N182="základní",J182,0)</f>
        <v>0</v>
      </c>
      <c r="BF182" s="231">
        <f>IF(N182="snížená",J182,0)</f>
        <v>0</v>
      </c>
      <c r="BG182" s="231">
        <f>IF(N182="zákl. přenesená",J182,0)</f>
        <v>0</v>
      </c>
      <c r="BH182" s="231">
        <f>IF(N182="sníž. přenesená",J182,0)</f>
        <v>0</v>
      </c>
      <c r="BI182" s="231">
        <f>IF(N182="nulová",J182,0)</f>
        <v>0</v>
      </c>
      <c r="BJ182" s="18" t="s">
        <v>81</v>
      </c>
      <c r="BK182" s="231">
        <f>ROUND(I182*H182,2)</f>
        <v>0</v>
      </c>
      <c r="BL182" s="18" t="s">
        <v>251</v>
      </c>
      <c r="BM182" s="230" t="s">
        <v>2227</v>
      </c>
    </row>
    <row r="183" s="2" customFormat="1">
      <c r="A183" s="39"/>
      <c r="B183" s="40"/>
      <c r="C183" s="41"/>
      <c r="D183" s="232" t="s">
        <v>170</v>
      </c>
      <c r="E183" s="41"/>
      <c r="F183" s="233" t="s">
        <v>2228</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170</v>
      </c>
      <c r="AU183" s="18" t="s">
        <v>161</v>
      </c>
    </row>
    <row r="184" s="2" customFormat="1" ht="24.15" customHeight="1">
      <c r="A184" s="39"/>
      <c r="B184" s="40"/>
      <c r="C184" s="219" t="s">
        <v>363</v>
      </c>
      <c r="D184" s="219" t="s">
        <v>163</v>
      </c>
      <c r="E184" s="220" t="s">
        <v>2229</v>
      </c>
      <c r="F184" s="221" t="s">
        <v>2230</v>
      </c>
      <c r="G184" s="222" t="s">
        <v>185</v>
      </c>
      <c r="H184" s="223">
        <v>2</v>
      </c>
      <c r="I184" s="224"/>
      <c r="J184" s="225">
        <f>ROUND(I184*H184,2)</f>
        <v>0</v>
      </c>
      <c r="K184" s="221" t="s">
        <v>167</v>
      </c>
      <c r="L184" s="45"/>
      <c r="M184" s="226" t="s">
        <v>1</v>
      </c>
      <c r="N184" s="227" t="s">
        <v>38</v>
      </c>
      <c r="O184" s="92"/>
      <c r="P184" s="228">
        <f>O184*H184</f>
        <v>0</v>
      </c>
      <c r="Q184" s="228">
        <v>0.00022000000000000001</v>
      </c>
      <c r="R184" s="228">
        <f>Q184*H184</f>
        <v>0.00044000000000000002</v>
      </c>
      <c r="S184" s="228">
        <v>0</v>
      </c>
      <c r="T184" s="229">
        <f>S184*H184</f>
        <v>0</v>
      </c>
      <c r="U184" s="39"/>
      <c r="V184" s="39"/>
      <c r="W184" s="39"/>
      <c r="X184" s="39"/>
      <c r="Y184" s="39"/>
      <c r="Z184" s="39"/>
      <c r="AA184" s="39"/>
      <c r="AB184" s="39"/>
      <c r="AC184" s="39"/>
      <c r="AD184" s="39"/>
      <c r="AE184" s="39"/>
      <c r="AR184" s="230" t="s">
        <v>251</v>
      </c>
      <c r="AT184" s="230" t="s">
        <v>163</v>
      </c>
      <c r="AU184" s="230" t="s">
        <v>161</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251</v>
      </c>
      <c r="BM184" s="230" t="s">
        <v>2231</v>
      </c>
    </row>
    <row r="185" s="2" customFormat="1">
      <c r="A185" s="39"/>
      <c r="B185" s="40"/>
      <c r="C185" s="41"/>
      <c r="D185" s="232" t="s">
        <v>170</v>
      </c>
      <c r="E185" s="41"/>
      <c r="F185" s="233" t="s">
        <v>2232</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161</v>
      </c>
    </row>
    <row r="186" s="2" customFormat="1" ht="24.15" customHeight="1">
      <c r="A186" s="39"/>
      <c r="B186" s="40"/>
      <c r="C186" s="219" t="s">
        <v>365</v>
      </c>
      <c r="D186" s="219" t="s">
        <v>163</v>
      </c>
      <c r="E186" s="220" t="s">
        <v>2233</v>
      </c>
      <c r="F186" s="221" t="s">
        <v>2234</v>
      </c>
      <c r="G186" s="222" t="s">
        <v>185</v>
      </c>
      <c r="H186" s="223">
        <v>5</v>
      </c>
      <c r="I186" s="224"/>
      <c r="J186" s="225">
        <f>ROUND(I186*H186,2)</f>
        <v>0</v>
      </c>
      <c r="K186" s="221" t="s">
        <v>167</v>
      </c>
      <c r="L186" s="45"/>
      <c r="M186" s="226" t="s">
        <v>1</v>
      </c>
      <c r="N186" s="227" t="s">
        <v>38</v>
      </c>
      <c r="O186" s="92"/>
      <c r="P186" s="228">
        <f>O186*H186</f>
        <v>0</v>
      </c>
      <c r="Q186" s="228">
        <v>0.00107</v>
      </c>
      <c r="R186" s="228">
        <f>Q186*H186</f>
        <v>0.0053499999999999997</v>
      </c>
      <c r="S186" s="228">
        <v>0</v>
      </c>
      <c r="T186" s="229">
        <f>S186*H186</f>
        <v>0</v>
      </c>
      <c r="U186" s="39"/>
      <c r="V186" s="39"/>
      <c r="W186" s="39"/>
      <c r="X186" s="39"/>
      <c r="Y186" s="39"/>
      <c r="Z186" s="39"/>
      <c r="AA186" s="39"/>
      <c r="AB186" s="39"/>
      <c r="AC186" s="39"/>
      <c r="AD186" s="39"/>
      <c r="AE186" s="39"/>
      <c r="AR186" s="230" t="s">
        <v>251</v>
      </c>
      <c r="AT186" s="230" t="s">
        <v>163</v>
      </c>
      <c r="AU186" s="230" t="s">
        <v>161</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2235</v>
      </c>
    </row>
    <row r="187" s="2" customFormat="1">
      <c r="A187" s="39"/>
      <c r="B187" s="40"/>
      <c r="C187" s="41"/>
      <c r="D187" s="232" t="s">
        <v>170</v>
      </c>
      <c r="E187" s="41"/>
      <c r="F187" s="233" t="s">
        <v>2236</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161</v>
      </c>
    </row>
    <row r="188" s="2" customFormat="1" ht="16.5" customHeight="1">
      <c r="A188" s="39"/>
      <c r="B188" s="40"/>
      <c r="C188" s="219" t="s">
        <v>373</v>
      </c>
      <c r="D188" s="219" t="s">
        <v>163</v>
      </c>
      <c r="E188" s="220" t="s">
        <v>2237</v>
      </c>
      <c r="F188" s="221" t="s">
        <v>2238</v>
      </c>
      <c r="G188" s="222" t="s">
        <v>693</v>
      </c>
      <c r="H188" s="223">
        <v>1</v>
      </c>
      <c r="I188" s="224"/>
      <c r="J188" s="225">
        <f>ROUND(I188*H188,2)</f>
        <v>0</v>
      </c>
      <c r="K188" s="221" t="s">
        <v>1</v>
      </c>
      <c r="L188" s="45"/>
      <c r="M188" s="226" t="s">
        <v>1</v>
      </c>
      <c r="N188" s="227" t="s">
        <v>38</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251</v>
      </c>
      <c r="AT188" s="230" t="s">
        <v>163</v>
      </c>
      <c r="AU188" s="230" t="s">
        <v>161</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251</v>
      </c>
      <c r="BM188" s="230" t="s">
        <v>2239</v>
      </c>
    </row>
    <row r="189" s="2" customFormat="1">
      <c r="A189" s="39"/>
      <c r="B189" s="40"/>
      <c r="C189" s="41"/>
      <c r="D189" s="232" t="s">
        <v>170</v>
      </c>
      <c r="E189" s="41"/>
      <c r="F189" s="233" t="s">
        <v>2238</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170</v>
      </c>
      <c r="AU189" s="18" t="s">
        <v>161</v>
      </c>
    </row>
    <row r="190" s="2" customFormat="1" ht="24.15" customHeight="1">
      <c r="A190" s="39"/>
      <c r="B190" s="40"/>
      <c r="C190" s="219" t="s">
        <v>386</v>
      </c>
      <c r="D190" s="219" t="s">
        <v>163</v>
      </c>
      <c r="E190" s="220" t="s">
        <v>2240</v>
      </c>
      <c r="F190" s="221" t="s">
        <v>2241</v>
      </c>
      <c r="G190" s="222" t="s">
        <v>185</v>
      </c>
      <c r="H190" s="223">
        <v>2</v>
      </c>
      <c r="I190" s="224"/>
      <c r="J190" s="225">
        <f>ROUND(I190*H190,2)</f>
        <v>0</v>
      </c>
      <c r="K190" s="221" t="s">
        <v>167</v>
      </c>
      <c r="L190" s="45"/>
      <c r="M190" s="226" t="s">
        <v>1</v>
      </c>
      <c r="N190" s="227" t="s">
        <v>38</v>
      </c>
      <c r="O190" s="92"/>
      <c r="P190" s="228">
        <f>O190*H190</f>
        <v>0</v>
      </c>
      <c r="Q190" s="228">
        <v>0.00052999999999999998</v>
      </c>
      <c r="R190" s="228">
        <f>Q190*H190</f>
        <v>0.00106</v>
      </c>
      <c r="S190" s="228">
        <v>0</v>
      </c>
      <c r="T190" s="229">
        <f>S190*H190</f>
        <v>0</v>
      </c>
      <c r="U190" s="39"/>
      <c r="V190" s="39"/>
      <c r="W190" s="39"/>
      <c r="X190" s="39"/>
      <c r="Y190" s="39"/>
      <c r="Z190" s="39"/>
      <c r="AA190" s="39"/>
      <c r="AB190" s="39"/>
      <c r="AC190" s="39"/>
      <c r="AD190" s="39"/>
      <c r="AE190" s="39"/>
      <c r="AR190" s="230" t="s">
        <v>251</v>
      </c>
      <c r="AT190" s="230" t="s">
        <v>163</v>
      </c>
      <c r="AU190" s="230" t="s">
        <v>161</v>
      </c>
      <c r="AY190" s="18" t="s">
        <v>160</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251</v>
      </c>
      <c r="BM190" s="230" t="s">
        <v>2242</v>
      </c>
    </row>
    <row r="191" s="2" customFormat="1">
      <c r="A191" s="39"/>
      <c r="B191" s="40"/>
      <c r="C191" s="41"/>
      <c r="D191" s="232" t="s">
        <v>170</v>
      </c>
      <c r="E191" s="41"/>
      <c r="F191" s="233" t="s">
        <v>2243</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170</v>
      </c>
      <c r="AU191" s="18" t="s">
        <v>161</v>
      </c>
    </row>
    <row r="192" s="2" customFormat="1" ht="24.15" customHeight="1">
      <c r="A192" s="39"/>
      <c r="B192" s="40"/>
      <c r="C192" s="219" t="s">
        <v>393</v>
      </c>
      <c r="D192" s="219" t="s">
        <v>163</v>
      </c>
      <c r="E192" s="220" t="s">
        <v>2244</v>
      </c>
      <c r="F192" s="221" t="s">
        <v>2245</v>
      </c>
      <c r="G192" s="222" t="s">
        <v>185</v>
      </c>
      <c r="H192" s="223">
        <v>1</v>
      </c>
      <c r="I192" s="224"/>
      <c r="J192" s="225">
        <f>ROUND(I192*H192,2)</f>
        <v>0</v>
      </c>
      <c r="K192" s="221" t="s">
        <v>167</v>
      </c>
      <c r="L192" s="45"/>
      <c r="M192" s="226" t="s">
        <v>1</v>
      </c>
      <c r="N192" s="227" t="s">
        <v>38</v>
      </c>
      <c r="O192" s="92"/>
      <c r="P192" s="228">
        <f>O192*H192</f>
        <v>0</v>
      </c>
      <c r="Q192" s="228">
        <v>0.00097000000000000005</v>
      </c>
      <c r="R192" s="228">
        <f>Q192*H192</f>
        <v>0.00097000000000000005</v>
      </c>
      <c r="S192" s="228">
        <v>0</v>
      </c>
      <c r="T192" s="229">
        <f>S192*H192</f>
        <v>0</v>
      </c>
      <c r="U192" s="39"/>
      <c r="V192" s="39"/>
      <c r="W192" s="39"/>
      <c r="X192" s="39"/>
      <c r="Y192" s="39"/>
      <c r="Z192" s="39"/>
      <c r="AA192" s="39"/>
      <c r="AB192" s="39"/>
      <c r="AC192" s="39"/>
      <c r="AD192" s="39"/>
      <c r="AE192" s="39"/>
      <c r="AR192" s="230" t="s">
        <v>251</v>
      </c>
      <c r="AT192" s="230" t="s">
        <v>163</v>
      </c>
      <c r="AU192" s="230" t="s">
        <v>161</v>
      </c>
      <c r="AY192" s="18" t="s">
        <v>160</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251</v>
      </c>
      <c r="BM192" s="230" t="s">
        <v>2246</v>
      </c>
    </row>
    <row r="193" s="2" customFormat="1">
      <c r="A193" s="39"/>
      <c r="B193" s="40"/>
      <c r="C193" s="41"/>
      <c r="D193" s="232" t="s">
        <v>170</v>
      </c>
      <c r="E193" s="41"/>
      <c r="F193" s="233" t="s">
        <v>2247</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170</v>
      </c>
      <c r="AU193" s="18" t="s">
        <v>161</v>
      </c>
    </row>
    <row r="194" s="12" customFormat="1" ht="22.8" customHeight="1">
      <c r="A194" s="12"/>
      <c r="B194" s="203"/>
      <c r="C194" s="204"/>
      <c r="D194" s="205" t="s">
        <v>72</v>
      </c>
      <c r="E194" s="217" t="s">
        <v>2248</v>
      </c>
      <c r="F194" s="217" t="s">
        <v>2249</v>
      </c>
      <c r="G194" s="204"/>
      <c r="H194" s="204"/>
      <c r="I194" s="207"/>
      <c r="J194" s="218">
        <f>BK194</f>
        <v>0</v>
      </c>
      <c r="K194" s="204"/>
      <c r="L194" s="209"/>
      <c r="M194" s="210"/>
      <c r="N194" s="211"/>
      <c r="O194" s="211"/>
      <c r="P194" s="212">
        <f>SUM(P195:P216)</f>
        <v>0</v>
      </c>
      <c r="Q194" s="211"/>
      <c r="R194" s="212">
        <f>SUM(R195:R216)</f>
        <v>0</v>
      </c>
      <c r="S194" s="211"/>
      <c r="T194" s="213">
        <f>SUM(T195:T216)</f>
        <v>0</v>
      </c>
      <c r="U194" s="12"/>
      <c r="V194" s="12"/>
      <c r="W194" s="12"/>
      <c r="X194" s="12"/>
      <c r="Y194" s="12"/>
      <c r="Z194" s="12"/>
      <c r="AA194" s="12"/>
      <c r="AB194" s="12"/>
      <c r="AC194" s="12"/>
      <c r="AD194" s="12"/>
      <c r="AE194" s="12"/>
      <c r="AR194" s="214" t="s">
        <v>83</v>
      </c>
      <c r="AT194" s="215" t="s">
        <v>72</v>
      </c>
      <c r="AU194" s="215" t="s">
        <v>81</v>
      </c>
      <c r="AY194" s="214" t="s">
        <v>160</v>
      </c>
      <c r="BK194" s="216">
        <f>SUM(BK195:BK216)</f>
        <v>0</v>
      </c>
    </row>
    <row r="195" s="2" customFormat="1" ht="37.8" customHeight="1">
      <c r="A195" s="39"/>
      <c r="B195" s="40"/>
      <c r="C195" s="219" t="s">
        <v>399</v>
      </c>
      <c r="D195" s="219" t="s">
        <v>163</v>
      </c>
      <c r="E195" s="220" t="s">
        <v>2250</v>
      </c>
      <c r="F195" s="221" t="s">
        <v>2251</v>
      </c>
      <c r="G195" s="222" t="s">
        <v>1115</v>
      </c>
      <c r="H195" s="291"/>
      <c r="I195" s="224"/>
      <c r="J195" s="225">
        <f>ROUND(I195*H195,2)</f>
        <v>0</v>
      </c>
      <c r="K195" s="221" t="s">
        <v>1</v>
      </c>
      <c r="L195" s="45"/>
      <c r="M195" s="226" t="s">
        <v>1</v>
      </c>
      <c r="N195" s="227" t="s">
        <v>38</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251</v>
      </c>
      <c r="AT195" s="230" t="s">
        <v>163</v>
      </c>
      <c r="AU195" s="230" t="s">
        <v>83</v>
      </c>
      <c r="AY195" s="18" t="s">
        <v>160</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251</v>
      </c>
      <c r="BM195" s="230" t="s">
        <v>2252</v>
      </c>
    </row>
    <row r="196" s="2" customFormat="1">
      <c r="A196" s="39"/>
      <c r="B196" s="40"/>
      <c r="C196" s="41"/>
      <c r="D196" s="232" t="s">
        <v>170</v>
      </c>
      <c r="E196" s="41"/>
      <c r="F196" s="233" t="s">
        <v>2251</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170</v>
      </c>
      <c r="AU196" s="18" t="s">
        <v>83</v>
      </c>
    </row>
    <row r="197" s="2" customFormat="1" ht="16.5" customHeight="1">
      <c r="A197" s="39"/>
      <c r="B197" s="40"/>
      <c r="C197" s="219" t="s">
        <v>412</v>
      </c>
      <c r="D197" s="219" t="s">
        <v>163</v>
      </c>
      <c r="E197" s="220" t="s">
        <v>2253</v>
      </c>
      <c r="F197" s="221" t="s">
        <v>2254</v>
      </c>
      <c r="G197" s="222" t="s">
        <v>693</v>
      </c>
      <c r="H197" s="223">
        <v>1</v>
      </c>
      <c r="I197" s="224"/>
      <c r="J197" s="225">
        <f>ROUND(I197*H197,2)</f>
        <v>0</v>
      </c>
      <c r="K197" s="221" t="s">
        <v>1</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251</v>
      </c>
      <c r="AT197" s="230" t="s">
        <v>163</v>
      </c>
      <c r="AU197" s="230" t="s">
        <v>83</v>
      </c>
      <c r="AY197" s="18" t="s">
        <v>160</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251</v>
      </c>
      <c r="BM197" s="230" t="s">
        <v>2255</v>
      </c>
    </row>
    <row r="198" s="2" customFormat="1">
      <c r="A198" s="39"/>
      <c r="B198" s="40"/>
      <c r="C198" s="41"/>
      <c r="D198" s="232" t="s">
        <v>170</v>
      </c>
      <c r="E198" s="41"/>
      <c r="F198" s="233" t="s">
        <v>2254</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170</v>
      </c>
      <c r="AU198" s="18" t="s">
        <v>83</v>
      </c>
    </row>
    <row r="199" s="2" customFormat="1" ht="16.5" customHeight="1">
      <c r="A199" s="39"/>
      <c r="B199" s="40"/>
      <c r="C199" s="219" t="s">
        <v>418</v>
      </c>
      <c r="D199" s="219" t="s">
        <v>163</v>
      </c>
      <c r="E199" s="220" t="s">
        <v>2256</v>
      </c>
      <c r="F199" s="221" t="s">
        <v>2257</v>
      </c>
      <c r="G199" s="222" t="s">
        <v>1115</v>
      </c>
      <c r="H199" s="291"/>
      <c r="I199" s="224"/>
      <c r="J199" s="225">
        <f>ROUND(I199*H199,2)</f>
        <v>0</v>
      </c>
      <c r="K199" s="221" t="s">
        <v>1</v>
      </c>
      <c r="L199" s="45"/>
      <c r="M199" s="226" t="s">
        <v>1</v>
      </c>
      <c r="N199" s="227" t="s">
        <v>38</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251</v>
      </c>
      <c r="AT199" s="230" t="s">
        <v>163</v>
      </c>
      <c r="AU199" s="230" t="s">
        <v>83</v>
      </c>
      <c r="AY199" s="18" t="s">
        <v>160</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251</v>
      </c>
      <c r="BM199" s="230" t="s">
        <v>2258</v>
      </c>
    </row>
    <row r="200" s="2" customFormat="1">
      <c r="A200" s="39"/>
      <c r="B200" s="40"/>
      <c r="C200" s="41"/>
      <c r="D200" s="232" t="s">
        <v>170</v>
      </c>
      <c r="E200" s="41"/>
      <c r="F200" s="233" t="s">
        <v>2257</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170</v>
      </c>
      <c r="AU200" s="18" t="s">
        <v>83</v>
      </c>
    </row>
    <row r="201" s="2" customFormat="1" ht="21.75" customHeight="1">
      <c r="A201" s="39"/>
      <c r="B201" s="40"/>
      <c r="C201" s="219" t="s">
        <v>423</v>
      </c>
      <c r="D201" s="219" t="s">
        <v>163</v>
      </c>
      <c r="E201" s="220" t="s">
        <v>2259</v>
      </c>
      <c r="F201" s="221" t="s">
        <v>2260</v>
      </c>
      <c r="G201" s="222" t="s">
        <v>217</v>
      </c>
      <c r="H201" s="223">
        <v>12</v>
      </c>
      <c r="I201" s="224"/>
      <c r="J201" s="225">
        <f>ROUND(I201*H201,2)</f>
        <v>0</v>
      </c>
      <c r="K201" s="221" t="s">
        <v>1</v>
      </c>
      <c r="L201" s="45"/>
      <c r="M201" s="226" t="s">
        <v>1</v>
      </c>
      <c r="N201" s="227" t="s">
        <v>38</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251</v>
      </c>
      <c r="AT201" s="230" t="s">
        <v>163</v>
      </c>
      <c r="AU201" s="230" t="s">
        <v>83</v>
      </c>
      <c r="AY201" s="18" t="s">
        <v>160</v>
      </c>
      <c r="BE201" s="231">
        <f>IF(N201="základní",J201,0)</f>
        <v>0</v>
      </c>
      <c r="BF201" s="231">
        <f>IF(N201="snížená",J201,0)</f>
        <v>0</v>
      </c>
      <c r="BG201" s="231">
        <f>IF(N201="zákl. přenesená",J201,0)</f>
        <v>0</v>
      </c>
      <c r="BH201" s="231">
        <f>IF(N201="sníž. přenesená",J201,0)</f>
        <v>0</v>
      </c>
      <c r="BI201" s="231">
        <f>IF(N201="nulová",J201,0)</f>
        <v>0</v>
      </c>
      <c r="BJ201" s="18" t="s">
        <v>81</v>
      </c>
      <c r="BK201" s="231">
        <f>ROUND(I201*H201,2)</f>
        <v>0</v>
      </c>
      <c r="BL201" s="18" t="s">
        <v>251</v>
      </c>
      <c r="BM201" s="230" t="s">
        <v>2261</v>
      </c>
    </row>
    <row r="202" s="2" customFormat="1">
      <c r="A202" s="39"/>
      <c r="B202" s="40"/>
      <c r="C202" s="41"/>
      <c r="D202" s="232" t="s">
        <v>170</v>
      </c>
      <c r="E202" s="41"/>
      <c r="F202" s="233" t="s">
        <v>2260</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170</v>
      </c>
      <c r="AU202" s="18" t="s">
        <v>83</v>
      </c>
    </row>
    <row r="203" s="2" customFormat="1" ht="21.75" customHeight="1">
      <c r="A203" s="39"/>
      <c r="B203" s="40"/>
      <c r="C203" s="219" t="s">
        <v>494</v>
      </c>
      <c r="D203" s="219" t="s">
        <v>163</v>
      </c>
      <c r="E203" s="220" t="s">
        <v>2262</v>
      </c>
      <c r="F203" s="221" t="s">
        <v>2263</v>
      </c>
      <c r="G203" s="222" t="s">
        <v>1952</v>
      </c>
      <c r="H203" s="223">
        <v>1</v>
      </c>
      <c r="I203" s="224"/>
      <c r="J203" s="225">
        <f>ROUND(I203*H203,2)</f>
        <v>0</v>
      </c>
      <c r="K203" s="221" t="s">
        <v>1</v>
      </c>
      <c r="L203" s="45"/>
      <c r="M203" s="226" t="s">
        <v>1</v>
      </c>
      <c r="N203" s="227" t="s">
        <v>38</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251</v>
      </c>
      <c r="AT203" s="230" t="s">
        <v>163</v>
      </c>
      <c r="AU203" s="230" t="s">
        <v>83</v>
      </c>
      <c r="AY203" s="18" t="s">
        <v>160</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251</v>
      </c>
      <c r="BM203" s="230" t="s">
        <v>2264</v>
      </c>
    </row>
    <row r="204" s="2" customFormat="1">
      <c r="A204" s="39"/>
      <c r="B204" s="40"/>
      <c r="C204" s="41"/>
      <c r="D204" s="232" t="s">
        <v>170</v>
      </c>
      <c r="E204" s="41"/>
      <c r="F204" s="233" t="s">
        <v>2263</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170</v>
      </c>
      <c r="AU204" s="18" t="s">
        <v>83</v>
      </c>
    </row>
    <row r="205" s="2" customFormat="1" ht="16.5" customHeight="1">
      <c r="A205" s="39"/>
      <c r="B205" s="40"/>
      <c r="C205" s="219" t="s">
        <v>499</v>
      </c>
      <c r="D205" s="219" t="s">
        <v>163</v>
      </c>
      <c r="E205" s="220" t="s">
        <v>2265</v>
      </c>
      <c r="F205" s="221" t="s">
        <v>2266</v>
      </c>
      <c r="G205" s="222" t="s">
        <v>1952</v>
      </c>
      <c r="H205" s="223">
        <v>1</v>
      </c>
      <c r="I205" s="224"/>
      <c r="J205" s="225">
        <f>ROUND(I205*H205,2)</f>
        <v>0</v>
      </c>
      <c r="K205" s="221" t="s">
        <v>1</v>
      </c>
      <c r="L205" s="45"/>
      <c r="M205" s="226" t="s">
        <v>1</v>
      </c>
      <c r="N205" s="227" t="s">
        <v>38</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251</v>
      </c>
      <c r="AT205" s="230" t="s">
        <v>163</v>
      </c>
      <c r="AU205" s="230" t="s">
        <v>83</v>
      </c>
      <c r="AY205" s="18" t="s">
        <v>160</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251</v>
      </c>
      <c r="BM205" s="230" t="s">
        <v>2267</v>
      </c>
    </row>
    <row r="206" s="2" customFormat="1">
      <c r="A206" s="39"/>
      <c r="B206" s="40"/>
      <c r="C206" s="41"/>
      <c r="D206" s="232" t="s">
        <v>170</v>
      </c>
      <c r="E206" s="41"/>
      <c r="F206" s="233" t="s">
        <v>2268</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170</v>
      </c>
      <c r="AU206" s="18" t="s">
        <v>83</v>
      </c>
    </row>
    <row r="207" s="2" customFormat="1" ht="16.5" customHeight="1">
      <c r="A207" s="39"/>
      <c r="B207" s="40"/>
      <c r="C207" s="219" t="s">
        <v>515</v>
      </c>
      <c r="D207" s="219" t="s">
        <v>163</v>
      </c>
      <c r="E207" s="220" t="s">
        <v>2269</v>
      </c>
      <c r="F207" s="221" t="s">
        <v>2270</v>
      </c>
      <c r="G207" s="222" t="s">
        <v>693</v>
      </c>
      <c r="H207" s="223">
        <v>2</v>
      </c>
      <c r="I207" s="224"/>
      <c r="J207" s="225">
        <f>ROUND(I207*H207,2)</f>
        <v>0</v>
      </c>
      <c r="K207" s="221" t="s">
        <v>1</v>
      </c>
      <c r="L207" s="45"/>
      <c r="M207" s="226" t="s">
        <v>1</v>
      </c>
      <c r="N207" s="227" t="s">
        <v>38</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251</v>
      </c>
      <c r="AT207" s="230" t="s">
        <v>163</v>
      </c>
      <c r="AU207" s="230" t="s">
        <v>83</v>
      </c>
      <c r="AY207" s="18" t="s">
        <v>160</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251</v>
      </c>
      <c r="BM207" s="230" t="s">
        <v>2271</v>
      </c>
    </row>
    <row r="208" s="2" customFormat="1">
      <c r="A208" s="39"/>
      <c r="B208" s="40"/>
      <c r="C208" s="41"/>
      <c r="D208" s="232" t="s">
        <v>170</v>
      </c>
      <c r="E208" s="41"/>
      <c r="F208" s="233" t="s">
        <v>2272</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170</v>
      </c>
      <c r="AU208" s="18" t="s">
        <v>83</v>
      </c>
    </row>
    <row r="209" s="2" customFormat="1" ht="16.5" customHeight="1">
      <c r="A209" s="39"/>
      <c r="B209" s="40"/>
      <c r="C209" s="219" t="s">
        <v>526</v>
      </c>
      <c r="D209" s="219" t="s">
        <v>163</v>
      </c>
      <c r="E209" s="220" t="s">
        <v>2273</v>
      </c>
      <c r="F209" s="221" t="s">
        <v>2274</v>
      </c>
      <c r="G209" s="222" t="s">
        <v>2275</v>
      </c>
      <c r="H209" s="223">
        <v>1</v>
      </c>
      <c r="I209" s="224"/>
      <c r="J209" s="225">
        <f>ROUND(I209*H209,2)</f>
        <v>0</v>
      </c>
      <c r="K209" s="221" t="s">
        <v>1</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251</v>
      </c>
      <c r="AT209" s="230" t="s">
        <v>163</v>
      </c>
      <c r="AU209" s="230" t="s">
        <v>83</v>
      </c>
      <c r="AY209" s="18" t="s">
        <v>160</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251</v>
      </c>
      <c r="BM209" s="230" t="s">
        <v>2276</v>
      </c>
    </row>
    <row r="210" s="2" customFormat="1">
      <c r="A210" s="39"/>
      <c r="B210" s="40"/>
      <c r="C210" s="41"/>
      <c r="D210" s="232" t="s">
        <v>170</v>
      </c>
      <c r="E210" s="41"/>
      <c r="F210" s="233" t="s">
        <v>2277</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170</v>
      </c>
      <c r="AU210" s="18" t="s">
        <v>83</v>
      </c>
    </row>
    <row r="211" s="2" customFormat="1" ht="16.5" customHeight="1">
      <c r="A211" s="39"/>
      <c r="B211" s="40"/>
      <c r="C211" s="219" t="s">
        <v>530</v>
      </c>
      <c r="D211" s="219" t="s">
        <v>163</v>
      </c>
      <c r="E211" s="220" t="s">
        <v>2278</v>
      </c>
      <c r="F211" s="221" t="s">
        <v>2279</v>
      </c>
      <c r="G211" s="222" t="s">
        <v>2275</v>
      </c>
      <c r="H211" s="223">
        <v>1</v>
      </c>
      <c r="I211" s="224"/>
      <c r="J211" s="225">
        <f>ROUND(I211*H211,2)</f>
        <v>0</v>
      </c>
      <c r="K211" s="221" t="s">
        <v>1</v>
      </c>
      <c r="L211" s="45"/>
      <c r="M211" s="226" t="s">
        <v>1</v>
      </c>
      <c r="N211" s="227" t="s">
        <v>38</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251</v>
      </c>
      <c r="AT211" s="230" t="s">
        <v>163</v>
      </c>
      <c r="AU211" s="230" t="s">
        <v>83</v>
      </c>
      <c r="AY211" s="18" t="s">
        <v>160</v>
      </c>
      <c r="BE211" s="231">
        <f>IF(N211="základní",J211,0)</f>
        <v>0</v>
      </c>
      <c r="BF211" s="231">
        <f>IF(N211="snížená",J211,0)</f>
        <v>0</v>
      </c>
      <c r="BG211" s="231">
        <f>IF(N211="zákl. přenesená",J211,0)</f>
        <v>0</v>
      </c>
      <c r="BH211" s="231">
        <f>IF(N211="sníž. přenesená",J211,0)</f>
        <v>0</v>
      </c>
      <c r="BI211" s="231">
        <f>IF(N211="nulová",J211,0)</f>
        <v>0</v>
      </c>
      <c r="BJ211" s="18" t="s">
        <v>81</v>
      </c>
      <c r="BK211" s="231">
        <f>ROUND(I211*H211,2)</f>
        <v>0</v>
      </c>
      <c r="BL211" s="18" t="s">
        <v>251</v>
      </c>
      <c r="BM211" s="230" t="s">
        <v>2280</v>
      </c>
    </row>
    <row r="212" s="2" customFormat="1">
      <c r="A212" s="39"/>
      <c r="B212" s="40"/>
      <c r="C212" s="41"/>
      <c r="D212" s="232" t="s">
        <v>170</v>
      </c>
      <c r="E212" s="41"/>
      <c r="F212" s="233" t="s">
        <v>2279</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170</v>
      </c>
      <c r="AU212" s="18" t="s">
        <v>83</v>
      </c>
    </row>
    <row r="213" s="2" customFormat="1" ht="16.5" customHeight="1">
      <c r="A213" s="39"/>
      <c r="B213" s="40"/>
      <c r="C213" s="219" t="s">
        <v>539</v>
      </c>
      <c r="D213" s="219" t="s">
        <v>163</v>
      </c>
      <c r="E213" s="220" t="s">
        <v>2281</v>
      </c>
      <c r="F213" s="221" t="s">
        <v>2282</v>
      </c>
      <c r="G213" s="222" t="s">
        <v>2275</v>
      </c>
      <c r="H213" s="223">
        <v>1</v>
      </c>
      <c r="I213" s="224"/>
      <c r="J213" s="225">
        <f>ROUND(I213*H213,2)</f>
        <v>0</v>
      </c>
      <c r="K213" s="221" t="s">
        <v>1</v>
      </c>
      <c r="L213" s="45"/>
      <c r="M213" s="226" t="s">
        <v>1</v>
      </c>
      <c r="N213" s="227" t="s">
        <v>38</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251</v>
      </c>
      <c r="AT213" s="230" t="s">
        <v>163</v>
      </c>
      <c r="AU213" s="230" t="s">
        <v>83</v>
      </c>
      <c r="AY213" s="18" t="s">
        <v>160</v>
      </c>
      <c r="BE213" s="231">
        <f>IF(N213="základní",J213,0)</f>
        <v>0</v>
      </c>
      <c r="BF213" s="231">
        <f>IF(N213="snížená",J213,0)</f>
        <v>0</v>
      </c>
      <c r="BG213" s="231">
        <f>IF(N213="zákl. přenesená",J213,0)</f>
        <v>0</v>
      </c>
      <c r="BH213" s="231">
        <f>IF(N213="sníž. přenesená",J213,0)</f>
        <v>0</v>
      </c>
      <c r="BI213" s="231">
        <f>IF(N213="nulová",J213,0)</f>
        <v>0</v>
      </c>
      <c r="BJ213" s="18" t="s">
        <v>81</v>
      </c>
      <c r="BK213" s="231">
        <f>ROUND(I213*H213,2)</f>
        <v>0</v>
      </c>
      <c r="BL213" s="18" t="s">
        <v>251</v>
      </c>
      <c r="BM213" s="230" t="s">
        <v>2283</v>
      </c>
    </row>
    <row r="214" s="2" customFormat="1">
      <c r="A214" s="39"/>
      <c r="B214" s="40"/>
      <c r="C214" s="41"/>
      <c r="D214" s="232" t="s">
        <v>170</v>
      </c>
      <c r="E214" s="41"/>
      <c r="F214" s="233" t="s">
        <v>2282</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170</v>
      </c>
      <c r="AU214" s="18" t="s">
        <v>83</v>
      </c>
    </row>
    <row r="215" s="2" customFormat="1" ht="16.5" customHeight="1">
      <c r="A215" s="39"/>
      <c r="B215" s="40"/>
      <c r="C215" s="219" t="s">
        <v>546</v>
      </c>
      <c r="D215" s="219" t="s">
        <v>163</v>
      </c>
      <c r="E215" s="220" t="s">
        <v>2284</v>
      </c>
      <c r="F215" s="221" t="s">
        <v>2285</v>
      </c>
      <c r="G215" s="222" t="s">
        <v>2275</v>
      </c>
      <c r="H215" s="223">
        <v>1</v>
      </c>
      <c r="I215" s="224"/>
      <c r="J215" s="225">
        <f>ROUND(I215*H215,2)</f>
        <v>0</v>
      </c>
      <c r="K215" s="221" t="s">
        <v>1</v>
      </c>
      <c r="L215" s="45"/>
      <c r="M215" s="226" t="s">
        <v>1</v>
      </c>
      <c r="N215" s="227" t="s">
        <v>38</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251</v>
      </c>
      <c r="AT215" s="230" t="s">
        <v>163</v>
      </c>
      <c r="AU215" s="230" t="s">
        <v>83</v>
      </c>
      <c r="AY215" s="18" t="s">
        <v>160</v>
      </c>
      <c r="BE215" s="231">
        <f>IF(N215="základní",J215,0)</f>
        <v>0</v>
      </c>
      <c r="BF215" s="231">
        <f>IF(N215="snížená",J215,0)</f>
        <v>0</v>
      </c>
      <c r="BG215" s="231">
        <f>IF(N215="zákl. přenesená",J215,0)</f>
        <v>0</v>
      </c>
      <c r="BH215" s="231">
        <f>IF(N215="sníž. přenesená",J215,0)</f>
        <v>0</v>
      </c>
      <c r="BI215" s="231">
        <f>IF(N215="nulová",J215,0)</f>
        <v>0</v>
      </c>
      <c r="BJ215" s="18" t="s">
        <v>81</v>
      </c>
      <c r="BK215" s="231">
        <f>ROUND(I215*H215,2)</f>
        <v>0</v>
      </c>
      <c r="BL215" s="18" t="s">
        <v>251</v>
      </c>
      <c r="BM215" s="230" t="s">
        <v>2286</v>
      </c>
    </row>
    <row r="216" s="2" customFormat="1">
      <c r="A216" s="39"/>
      <c r="B216" s="40"/>
      <c r="C216" s="41"/>
      <c r="D216" s="232" t="s">
        <v>170</v>
      </c>
      <c r="E216" s="41"/>
      <c r="F216" s="233" t="s">
        <v>2285</v>
      </c>
      <c r="G216" s="41"/>
      <c r="H216" s="41"/>
      <c r="I216" s="234"/>
      <c r="J216" s="41"/>
      <c r="K216" s="41"/>
      <c r="L216" s="45"/>
      <c r="M216" s="297"/>
      <c r="N216" s="298"/>
      <c r="O216" s="294"/>
      <c r="P216" s="294"/>
      <c r="Q216" s="294"/>
      <c r="R216" s="294"/>
      <c r="S216" s="294"/>
      <c r="T216" s="299"/>
      <c r="U216" s="39"/>
      <c r="V216" s="39"/>
      <c r="W216" s="39"/>
      <c r="X216" s="39"/>
      <c r="Y216" s="39"/>
      <c r="Z216" s="39"/>
      <c r="AA216" s="39"/>
      <c r="AB216" s="39"/>
      <c r="AC216" s="39"/>
      <c r="AD216" s="39"/>
      <c r="AE216" s="39"/>
      <c r="AT216" s="18" t="s">
        <v>170</v>
      </c>
      <c r="AU216" s="18" t="s">
        <v>83</v>
      </c>
    </row>
    <row r="217" s="2" customFormat="1" ht="6.96" customHeight="1">
      <c r="A217" s="39"/>
      <c r="B217" s="67"/>
      <c r="C217" s="68"/>
      <c r="D217" s="68"/>
      <c r="E217" s="68"/>
      <c r="F217" s="68"/>
      <c r="G217" s="68"/>
      <c r="H217" s="68"/>
      <c r="I217" s="68"/>
      <c r="J217" s="68"/>
      <c r="K217" s="68"/>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4DvpQS+rCgX+LYSJYoA+FU2ML5UKg9O8JHcYFXw6AbmUloc6VTt00juP1UqbzGQ3D1PUevls4l56Fp9BcM+NXg==" hashValue="OqN4Ue28tqEVidlNX6ZEmHg74/iRqazqT42uIyQpuKyvLYN5vsReG8pTpUMr06vQLTM7F5UdehY7ucs3U2fh5Q==" algorithmName="SHA-512" password="CC35"/>
  <autoFilter ref="C123:K21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2287</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ROUND(J120,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ROUND((SUM(BE120:BE252)),  2)</f>
        <v>0</v>
      </c>
      <c r="G33" s="39"/>
      <c r="H33" s="39"/>
      <c r="I33" s="156">
        <v>0.20999999999999999</v>
      </c>
      <c r="J33" s="155">
        <f>ROUND(((SUM(BE120:BE252))*I33),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ROUND((SUM(BF120:BF252)),  2)</f>
        <v>0</v>
      </c>
      <c r="G34" s="39"/>
      <c r="H34" s="39"/>
      <c r="I34" s="156">
        <v>0.14999999999999999</v>
      </c>
      <c r="J34" s="155">
        <f>ROUND(((SUM(BF120:BF252))*I34),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ROUND((SUM(BG120:BG252)),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ROUND((SUM(BH120:BH252)),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ROUND((SUM(BI120:BI252)),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 -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2288</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2289</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2290</v>
      </c>
      <c r="E99" s="189"/>
      <c r="F99" s="189"/>
      <c r="G99" s="189"/>
      <c r="H99" s="189"/>
      <c r="I99" s="189"/>
      <c r="J99" s="190">
        <f>J180</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2291</v>
      </c>
      <c r="E100" s="183"/>
      <c r="F100" s="183"/>
      <c r="G100" s="183"/>
      <c r="H100" s="183"/>
      <c r="I100" s="183"/>
      <c r="J100" s="184">
        <f>J239</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145</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Nástavba provozně technického objektu - ON Trutnov 1</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106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D.1.4.B - Chlazení</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27. 1. 2023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 xml:space="preserve"> </v>
      </c>
      <c r="G116" s="41"/>
      <c r="H116" s="41"/>
      <c r="I116" s="33" t="s">
        <v>29</v>
      </c>
      <c r="J116" s="37" t="str">
        <f>E21</f>
        <v xml:space="preserve"> </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27</v>
      </c>
      <c r="D117" s="41"/>
      <c r="E117" s="41"/>
      <c r="F117" s="28" t="str">
        <f>IF(E18="","",E18)</f>
        <v>Vyplň údaj</v>
      </c>
      <c r="G117" s="41"/>
      <c r="H117" s="41"/>
      <c r="I117" s="33" t="s">
        <v>31</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146</v>
      </c>
      <c r="D119" s="195" t="s">
        <v>58</v>
      </c>
      <c r="E119" s="195" t="s">
        <v>54</v>
      </c>
      <c r="F119" s="195" t="s">
        <v>55</v>
      </c>
      <c r="G119" s="195" t="s">
        <v>147</v>
      </c>
      <c r="H119" s="195" t="s">
        <v>148</v>
      </c>
      <c r="I119" s="195" t="s">
        <v>149</v>
      </c>
      <c r="J119" s="195" t="s">
        <v>110</v>
      </c>
      <c r="K119" s="196" t="s">
        <v>150</v>
      </c>
      <c r="L119" s="197"/>
      <c r="M119" s="101" t="s">
        <v>1</v>
      </c>
      <c r="N119" s="102" t="s">
        <v>37</v>
      </c>
      <c r="O119" s="102" t="s">
        <v>151</v>
      </c>
      <c r="P119" s="102" t="s">
        <v>152</v>
      </c>
      <c r="Q119" s="102" t="s">
        <v>153</v>
      </c>
      <c r="R119" s="102" t="s">
        <v>154</v>
      </c>
      <c r="S119" s="102" t="s">
        <v>155</v>
      </c>
      <c r="T119" s="103" t="s">
        <v>156</v>
      </c>
      <c r="U119" s="192"/>
      <c r="V119" s="192"/>
      <c r="W119" s="192"/>
      <c r="X119" s="192"/>
      <c r="Y119" s="192"/>
      <c r="Z119" s="192"/>
      <c r="AA119" s="192"/>
      <c r="AB119" s="192"/>
      <c r="AC119" s="192"/>
      <c r="AD119" s="192"/>
      <c r="AE119" s="192"/>
    </row>
    <row r="120" s="2" customFormat="1" ht="22.8" customHeight="1">
      <c r="A120" s="39"/>
      <c r="B120" s="40"/>
      <c r="C120" s="108" t="s">
        <v>157</v>
      </c>
      <c r="D120" s="41"/>
      <c r="E120" s="41"/>
      <c r="F120" s="41"/>
      <c r="G120" s="41"/>
      <c r="H120" s="41"/>
      <c r="I120" s="41"/>
      <c r="J120" s="198">
        <f>BK120</f>
        <v>0</v>
      </c>
      <c r="K120" s="41"/>
      <c r="L120" s="45"/>
      <c r="M120" s="104"/>
      <c r="N120" s="199"/>
      <c r="O120" s="105"/>
      <c r="P120" s="200">
        <f>P121+P239</f>
        <v>0</v>
      </c>
      <c r="Q120" s="105"/>
      <c r="R120" s="200">
        <f>R121+R239</f>
        <v>1.5117</v>
      </c>
      <c r="S120" s="105"/>
      <c r="T120" s="201">
        <f>T121+T239</f>
        <v>0</v>
      </c>
      <c r="U120" s="39"/>
      <c r="V120" s="39"/>
      <c r="W120" s="39"/>
      <c r="X120" s="39"/>
      <c r="Y120" s="39"/>
      <c r="Z120" s="39"/>
      <c r="AA120" s="39"/>
      <c r="AB120" s="39"/>
      <c r="AC120" s="39"/>
      <c r="AD120" s="39"/>
      <c r="AE120" s="39"/>
      <c r="AT120" s="18" t="s">
        <v>72</v>
      </c>
      <c r="AU120" s="18" t="s">
        <v>112</v>
      </c>
      <c r="BK120" s="202">
        <f>BK121+BK239</f>
        <v>0</v>
      </c>
    </row>
    <row r="121" s="12" customFormat="1" ht="25.92" customHeight="1">
      <c r="A121" s="12"/>
      <c r="B121" s="203"/>
      <c r="C121" s="204"/>
      <c r="D121" s="205" t="s">
        <v>72</v>
      </c>
      <c r="E121" s="206" t="s">
        <v>2292</v>
      </c>
      <c r="F121" s="206" t="s">
        <v>91</v>
      </c>
      <c r="G121" s="204"/>
      <c r="H121" s="204"/>
      <c r="I121" s="207"/>
      <c r="J121" s="208">
        <f>BK121</f>
        <v>0</v>
      </c>
      <c r="K121" s="204"/>
      <c r="L121" s="209"/>
      <c r="M121" s="210"/>
      <c r="N121" s="211"/>
      <c r="O121" s="211"/>
      <c r="P121" s="212">
        <f>P122+P180</f>
        <v>0</v>
      </c>
      <c r="Q121" s="211"/>
      <c r="R121" s="212">
        <f>R122+R180</f>
        <v>1.5117</v>
      </c>
      <c r="S121" s="211"/>
      <c r="T121" s="213">
        <f>T122+T180</f>
        <v>0</v>
      </c>
      <c r="U121" s="12"/>
      <c r="V121" s="12"/>
      <c r="W121" s="12"/>
      <c r="X121" s="12"/>
      <c r="Y121" s="12"/>
      <c r="Z121" s="12"/>
      <c r="AA121" s="12"/>
      <c r="AB121" s="12"/>
      <c r="AC121" s="12"/>
      <c r="AD121" s="12"/>
      <c r="AE121" s="12"/>
      <c r="AR121" s="214" t="s">
        <v>83</v>
      </c>
      <c r="AT121" s="215" t="s">
        <v>72</v>
      </c>
      <c r="AU121" s="215" t="s">
        <v>73</v>
      </c>
      <c r="AY121" s="214" t="s">
        <v>160</v>
      </c>
      <c r="BK121" s="216">
        <f>BK122+BK180</f>
        <v>0</v>
      </c>
    </row>
    <row r="122" s="12" customFormat="1" ht="22.8" customHeight="1">
      <c r="A122" s="12"/>
      <c r="B122" s="203"/>
      <c r="C122" s="204"/>
      <c r="D122" s="205" t="s">
        <v>72</v>
      </c>
      <c r="E122" s="217" t="s">
        <v>2293</v>
      </c>
      <c r="F122" s="217" t="s">
        <v>2294</v>
      </c>
      <c r="G122" s="204"/>
      <c r="H122" s="204"/>
      <c r="I122" s="207"/>
      <c r="J122" s="218">
        <f>BK122</f>
        <v>0</v>
      </c>
      <c r="K122" s="204"/>
      <c r="L122" s="209"/>
      <c r="M122" s="210"/>
      <c r="N122" s="211"/>
      <c r="O122" s="211"/>
      <c r="P122" s="212">
        <f>SUM(P123:P179)</f>
        <v>0</v>
      </c>
      <c r="Q122" s="211"/>
      <c r="R122" s="212">
        <f>SUM(R123:R179)</f>
        <v>0.70569999999999988</v>
      </c>
      <c r="S122" s="211"/>
      <c r="T122" s="213">
        <f>SUM(T123:T179)</f>
        <v>0</v>
      </c>
      <c r="U122" s="12"/>
      <c r="V122" s="12"/>
      <c r="W122" s="12"/>
      <c r="X122" s="12"/>
      <c r="Y122" s="12"/>
      <c r="Z122" s="12"/>
      <c r="AA122" s="12"/>
      <c r="AB122" s="12"/>
      <c r="AC122" s="12"/>
      <c r="AD122" s="12"/>
      <c r="AE122" s="12"/>
      <c r="AR122" s="214" t="s">
        <v>83</v>
      </c>
      <c r="AT122" s="215" t="s">
        <v>72</v>
      </c>
      <c r="AU122" s="215" t="s">
        <v>81</v>
      </c>
      <c r="AY122" s="214" t="s">
        <v>160</v>
      </c>
      <c r="BK122" s="216">
        <f>SUM(BK123:BK179)</f>
        <v>0</v>
      </c>
    </row>
    <row r="123" s="2" customFormat="1" ht="24.15" customHeight="1">
      <c r="A123" s="39"/>
      <c r="B123" s="40"/>
      <c r="C123" s="219" t="s">
        <v>81</v>
      </c>
      <c r="D123" s="219" t="s">
        <v>163</v>
      </c>
      <c r="E123" s="220" t="s">
        <v>2295</v>
      </c>
      <c r="F123" s="221" t="s">
        <v>2296</v>
      </c>
      <c r="G123" s="222" t="s">
        <v>185</v>
      </c>
      <c r="H123" s="223">
        <v>1</v>
      </c>
      <c r="I123" s="224"/>
      <c r="J123" s="225">
        <f>ROUND(I123*H123,2)</f>
        <v>0</v>
      </c>
      <c r="K123" s="221" t="s">
        <v>1</v>
      </c>
      <c r="L123" s="45"/>
      <c r="M123" s="226" t="s">
        <v>1</v>
      </c>
      <c r="N123" s="227" t="s">
        <v>38</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251</v>
      </c>
      <c r="AT123" s="230" t="s">
        <v>163</v>
      </c>
      <c r="AU123" s="230" t="s">
        <v>83</v>
      </c>
      <c r="AY123" s="18" t="s">
        <v>160</v>
      </c>
      <c r="BE123" s="231">
        <f>IF(N123="základní",J123,0)</f>
        <v>0</v>
      </c>
      <c r="BF123" s="231">
        <f>IF(N123="snížená",J123,0)</f>
        <v>0</v>
      </c>
      <c r="BG123" s="231">
        <f>IF(N123="zákl. přenesená",J123,0)</f>
        <v>0</v>
      </c>
      <c r="BH123" s="231">
        <f>IF(N123="sníž. přenesená",J123,0)</f>
        <v>0</v>
      </c>
      <c r="BI123" s="231">
        <f>IF(N123="nulová",J123,0)</f>
        <v>0</v>
      </c>
      <c r="BJ123" s="18" t="s">
        <v>81</v>
      </c>
      <c r="BK123" s="231">
        <f>ROUND(I123*H123,2)</f>
        <v>0</v>
      </c>
      <c r="BL123" s="18" t="s">
        <v>251</v>
      </c>
      <c r="BM123" s="230" t="s">
        <v>2297</v>
      </c>
    </row>
    <row r="124" s="2" customFormat="1">
      <c r="A124" s="39"/>
      <c r="B124" s="40"/>
      <c r="C124" s="41"/>
      <c r="D124" s="232" t="s">
        <v>170</v>
      </c>
      <c r="E124" s="41"/>
      <c r="F124" s="233" t="s">
        <v>2298</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170</v>
      </c>
      <c r="AU124" s="18" t="s">
        <v>83</v>
      </c>
    </row>
    <row r="125" s="2" customFormat="1" ht="24.15" customHeight="1">
      <c r="A125" s="39"/>
      <c r="B125" s="40"/>
      <c r="C125" s="281" t="s">
        <v>83</v>
      </c>
      <c r="D125" s="281" t="s">
        <v>832</v>
      </c>
      <c r="E125" s="282" t="s">
        <v>2299</v>
      </c>
      <c r="F125" s="283" t="s">
        <v>2300</v>
      </c>
      <c r="G125" s="284" t="s">
        <v>185</v>
      </c>
      <c r="H125" s="285">
        <v>1</v>
      </c>
      <c r="I125" s="286"/>
      <c r="J125" s="287">
        <f>ROUND(I125*H125,2)</f>
        <v>0</v>
      </c>
      <c r="K125" s="283" t="s">
        <v>1</v>
      </c>
      <c r="L125" s="288"/>
      <c r="M125" s="289" t="s">
        <v>1</v>
      </c>
      <c r="N125" s="290" t="s">
        <v>38</v>
      </c>
      <c r="O125" s="92"/>
      <c r="P125" s="228">
        <f>O125*H125</f>
        <v>0</v>
      </c>
      <c r="Q125" s="228">
        <v>0.125</v>
      </c>
      <c r="R125" s="228">
        <f>Q125*H125</f>
        <v>0.125</v>
      </c>
      <c r="S125" s="228">
        <v>0</v>
      </c>
      <c r="T125" s="229">
        <f>S125*H125</f>
        <v>0</v>
      </c>
      <c r="U125" s="39"/>
      <c r="V125" s="39"/>
      <c r="W125" s="39"/>
      <c r="X125" s="39"/>
      <c r="Y125" s="39"/>
      <c r="Z125" s="39"/>
      <c r="AA125" s="39"/>
      <c r="AB125" s="39"/>
      <c r="AC125" s="39"/>
      <c r="AD125" s="39"/>
      <c r="AE125" s="39"/>
      <c r="AR125" s="230" t="s">
        <v>399</v>
      </c>
      <c r="AT125" s="230" t="s">
        <v>832</v>
      </c>
      <c r="AU125" s="230" t="s">
        <v>83</v>
      </c>
      <c r="AY125" s="18" t="s">
        <v>160</v>
      </c>
      <c r="BE125" s="231">
        <f>IF(N125="základní",J125,0)</f>
        <v>0</v>
      </c>
      <c r="BF125" s="231">
        <f>IF(N125="snížená",J125,0)</f>
        <v>0</v>
      </c>
      <c r="BG125" s="231">
        <f>IF(N125="zákl. přenesená",J125,0)</f>
        <v>0</v>
      </c>
      <c r="BH125" s="231">
        <f>IF(N125="sníž. přenesená",J125,0)</f>
        <v>0</v>
      </c>
      <c r="BI125" s="231">
        <f>IF(N125="nulová",J125,0)</f>
        <v>0</v>
      </c>
      <c r="BJ125" s="18" t="s">
        <v>81</v>
      </c>
      <c r="BK125" s="231">
        <f>ROUND(I125*H125,2)</f>
        <v>0</v>
      </c>
      <c r="BL125" s="18" t="s">
        <v>251</v>
      </c>
      <c r="BM125" s="230" t="s">
        <v>2301</v>
      </c>
    </row>
    <row r="126" s="2" customFormat="1">
      <c r="A126" s="39"/>
      <c r="B126" s="40"/>
      <c r="C126" s="41"/>
      <c r="D126" s="232" t="s">
        <v>170</v>
      </c>
      <c r="E126" s="41"/>
      <c r="F126" s="233" t="s">
        <v>2300</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170</v>
      </c>
      <c r="AU126" s="18" t="s">
        <v>83</v>
      </c>
    </row>
    <row r="127" s="2" customFormat="1">
      <c r="A127" s="39"/>
      <c r="B127" s="40"/>
      <c r="C127" s="41"/>
      <c r="D127" s="232" t="s">
        <v>292</v>
      </c>
      <c r="E127" s="41"/>
      <c r="F127" s="280" t="s">
        <v>2302</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292</v>
      </c>
      <c r="AU127" s="18" t="s">
        <v>83</v>
      </c>
    </row>
    <row r="128" s="2" customFormat="1" ht="24.15" customHeight="1">
      <c r="A128" s="39"/>
      <c r="B128" s="40"/>
      <c r="C128" s="219" t="s">
        <v>161</v>
      </c>
      <c r="D128" s="219" t="s">
        <v>163</v>
      </c>
      <c r="E128" s="220" t="s">
        <v>2303</v>
      </c>
      <c r="F128" s="221" t="s">
        <v>2304</v>
      </c>
      <c r="G128" s="222" t="s">
        <v>185</v>
      </c>
      <c r="H128" s="223">
        <v>9</v>
      </c>
      <c r="I128" s="224"/>
      <c r="J128" s="225">
        <f>ROUND(I128*H128,2)</f>
        <v>0</v>
      </c>
      <c r="K128" s="221" t="s">
        <v>167</v>
      </c>
      <c r="L128" s="45"/>
      <c r="M128" s="226" t="s">
        <v>1</v>
      </c>
      <c r="N128" s="227" t="s">
        <v>38</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251</v>
      </c>
      <c r="AT128" s="230" t="s">
        <v>163</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251</v>
      </c>
      <c r="BM128" s="230" t="s">
        <v>2305</v>
      </c>
    </row>
    <row r="129" s="2" customFormat="1">
      <c r="A129" s="39"/>
      <c r="B129" s="40"/>
      <c r="C129" s="41"/>
      <c r="D129" s="232" t="s">
        <v>170</v>
      </c>
      <c r="E129" s="41"/>
      <c r="F129" s="233" t="s">
        <v>2306</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2" customFormat="1" ht="24.15" customHeight="1">
      <c r="A130" s="39"/>
      <c r="B130" s="40"/>
      <c r="C130" s="281" t="s">
        <v>168</v>
      </c>
      <c r="D130" s="281" t="s">
        <v>832</v>
      </c>
      <c r="E130" s="282" t="s">
        <v>2307</v>
      </c>
      <c r="F130" s="283" t="s">
        <v>2308</v>
      </c>
      <c r="G130" s="284" t="s">
        <v>185</v>
      </c>
      <c r="H130" s="285">
        <v>4</v>
      </c>
      <c r="I130" s="286"/>
      <c r="J130" s="287">
        <f>ROUND(I130*H130,2)</f>
        <v>0</v>
      </c>
      <c r="K130" s="283" t="s">
        <v>1</v>
      </c>
      <c r="L130" s="288"/>
      <c r="M130" s="289" t="s">
        <v>1</v>
      </c>
      <c r="N130" s="290" t="s">
        <v>38</v>
      </c>
      <c r="O130" s="92"/>
      <c r="P130" s="228">
        <f>O130*H130</f>
        <v>0</v>
      </c>
      <c r="Q130" s="228">
        <v>0.029000000000000001</v>
      </c>
      <c r="R130" s="228">
        <f>Q130*H130</f>
        <v>0.11600000000000001</v>
      </c>
      <c r="S130" s="228">
        <v>0</v>
      </c>
      <c r="T130" s="229">
        <f>S130*H130</f>
        <v>0</v>
      </c>
      <c r="U130" s="39"/>
      <c r="V130" s="39"/>
      <c r="W130" s="39"/>
      <c r="X130" s="39"/>
      <c r="Y130" s="39"/>
      <c r="Z130" s="39"/>
      <c r="AA130" s="39"/>
      <c r="AB130" s="39"/>
      <c r="AC130" s="39"/>
      <c r="AD130" s="39"/>
      <c r="AE130" s="39"/>
      <c r="AR130" s="230" t="s">
        <v>399</v>
      </c>
      <c r="AT130" s="230" t="s">
        <v>832</v>
      </c>
      <c r="AU130" s="230" t="s">
        <v>83</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251</v>
      </c>
      <c r="BM130" s="230" t="s">
        <v>2309</v>
      </c>
    </row>
    <row r="131" s="2" customFormat="1">
      <c r="A131" s="39"/>
      <c r="B131" s="40"/>
      <c r="C131" s="41"/>
      <c r="D131" s="232" t="s">
        <v>170</v>
      </c>
      <c r="E131" s="41"/>
      <c r="F131" s="233" t="s">
        <v>2308</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83</v>
      </c>
    </row>
    <row r="132" s="2" customFormat="1">
      <c r="A132" s="39"/>
      <c r="B132" s="40"/>
      <c r="C132" s="41"/>
      <c r="D132" s="232" t="s">
        <v>292</v>
      </c>
      <c r="E132" s="41"/>
      <c r="F132" s="280" t="s">
        <v>2310</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292</v>
      </c>
      <c r="AU132" s="18" t="s">
        <v>83</v>
      </c>
    </row>
    <row r="133" s="2" customFormat="1" ht="24.15" customHeight="1">
      <c r="A133" s="39"/>
      <c r="B133" s="40"/>
      <c r="C133" s="281" t="s">
        <v>201</v>
      </c>
      <c r="D133" s="281" t="s">
        <v>832</v>
      </c>
      <c r="E133" s="282" t="s">
        <v>2311</v>
      </c>
      <c r="F133" s="283" t="s">
        <v>2312</v>
      </c>
      <c r="G133" s="284" t="s">
        <v>185</v>
      </c>
      <c r="H133" s="285">
        <v>5</v>
      </c>
      <c r="I133" s="286"/>
      <c r="J133" s="287">
        <f>ROUND(I133*H133,2)</f>
        <v>0</v>
      </c>
      <c r="K133" s="283" t="s">
        <v>1</v>
      </c>
      <c r="L133" s="288"/>
      <c r="M133" s="289" t="s">
        <v>1</v>
      </c>
      <c r="N133" s="290" t="s">
        <v>38</v>
      </c>
      <c r="O133" s="92"/>
      <c r="P133" s="228">
        <f>O133*H133</f>
        <v>0</v>
      </c>
      <c r="Q133" s="228">
        <v>0.029000000000000001</v>
      </c>
      <c r="R133" s="228">
        <f>Q133*H133</f>
        <v>0.14500000000000002</v>
      </c>
      <c r="S133" s="228">
        <v>0</v>
      </c>
      <c r="T133" s="229">
        <f>S133*H133</f>
        <v>0</v>
      </c>
      <c r="U133" s="39"/>
      <c r="V133" s="39"/>
      <c r="W133" s="39"/>
      <c r="X133" s="39"/>
      <c r="Y133" s="39"/>
      <c r="Z133" s="39"/>
      <c r="AA133" s="39"/>
      <c r="AB133" s="39"/>
      <c r="AC133" s="39"/>
      <c r="AD133" s="39"/>
      <c r="AE133" s="39"/>
      <c r="AR133" s="230" t="s">
        <v>399</v>
      </c>
      <c r="AT133" s="230" t="s">
        <v>832</v>
      </c>
      <c r="AU133" s="230" t="s">
        <v>83</v>
      </c>
      <c r="AY133" s="18" t="s">
        <v>160</v>
      </c>
      <c r="BE133" s="231">
        <f>IF(N133="základní",J133,0)</f>
        <v>0</v>
      </c>
      <c r="BF133" s="231">
        <f>IF(N133="snížená",J133,0)</f>
        <v>0</v>
      </c>
      <c r="BG133" s="231">
        <f>IF(N133="zákl. přenesená",J133,0)</f>
        <v>0</v>
      </c>
      <c r="BH133" s="231">
        <f>IF(N133="sníž. přenesená",J133,0)</f>
        <v>0</v>
      </c>
      <c r="BI133" s="231">
        <f>IF(N133="nulová",J133,0)</f>
        <v>0</v>
      </c>
      <c r="BJ133" s="18" t="s">
        <v>81</v>
      </c>
      <c r="BK133" s="231">
        <f>ROUND(I133*H133,2)</f>
        <v>0</v>
      </c>
      <c r="BL133" s="18" t="s">
        <v>251</v>
      </c>
      <c r="BM133" s="230" t="s">
        <v>2313</v>
      </c>
    </row>
    <row r="134" s="2" customFormat="1">
      <c r="A134" s="39"/>
      <c r="B134" s="40"/>
      <c r="C134" s="41"/>
      <c r="D134" s="232" t="s">
        <v>170</v>
      </c>
      <c r="E134" s="41"/>
      <c r="F134" s="233" t="s">
        <v>2312</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170</v>
      </c>
      <c r="AU134" s="18" t="s">
        <v>83</v>
      </c>
    </row>
    <row r="135" s="2" customFormat="1">
      <c r="A135" s="39"/>
      <c r="B135" s="40"/>
      <c r="C135" s="41"/>
      <c r="D135" s="232" t="s">
        <v>292</v>
      </c>
      <c r="E135" s="41"/>
      <c r="F135" s="280" t="s">
        <v>2310</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292</v>
      </c>
      <c r="AU135" s="18" t="s">
        <v>83</v>
      </c>
    </row>
    <row r="136" s="2" customFormat="1" ht="24.15" customHeight="1">
      <c r="A136" s="39"/>
      <c r="B136" s="40"/>
      <c r="C136" s="219" t="s">
        <v>189</v>
      </c>
      <c r="D136" s="219" t="s">
        <v>163</v>
      </c>
      <c r="E136" s="220" t="s">
        <v>2314</v>
      </c>
      <c r="F136" s="221" t="s">
        <v>2315</v>
      </c>
      <c r="G136" s="222" t="s">
        <v>185</v>
      </c>
      <c r="H136" s="223">
        <v>4</v>
      </c>
      <c r="I136" s="224"/>
      <c r="J136" s="225">
        <f>ROUND(I136*H136,2)</f>
        <v>0</v>
      </c>
      <c r="K136" s="221" t="s">
        <v>167</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251</v>
      </c>
      <c r="AT136" s="230" t="s">
        <v>163</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251</v>
      </c>
      <c r="BM136" s="230" t="s">
        <v>2316</v>
      </c>
    </row>
    <row r="137" s="2" customFormat="1">
      <c r="A137" s="39"/>
      <c r="B137" s="40"/>
      <c r="C137" s="41"/>
      <c r="D137" s="232" t="s">
        <v>170</v>
      </c>
      <c r="E137" s="41"/>
      <c r="F137" s="233" t="s">
        <v>2317</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24.15" customHeight="1">
      <c r="A138" s="39"/>
      <c r="B138" s="40"/>
      <c r="C138" s="281" t="s">
        <v>212</v>
      </c>
      <c r="D138" s="281" t="s">
        <v>832</v>
      </c>
      <c r="E138" s="282" t="s">
        <v>2318</v>
      </c>
      <c r="F138" s="283" t="s">
        <v>2319</v>
      </c>
      <c r="G138" s="284" t="s">
        <v>185</v>
      </c>
      <c r="H138" s="285">
        <v>1</v>
      </c>
      <c r="I138" s="286"/>
      <c r="J138" s="287">
        <f>ROUND(I138*H138,2)</f>
        <v>0</v>
      </c>
      <c r="K138" s="283" t="s">
        <v>1</v>
      </c>
      <c r="L138" s="288"/>
      <c r="M138" s="289" t="s">
        <v>1</v>
      </c>
      <c r="N138" s="290" t="s">
        <v>38</v>
      </c>
      <c r="O138" s="92"/>
      <c r="P138" s="228">
        <f>O138*H138</f>
        <v>0</v>
      </c>
      <c r="Q138" s="228">
        <v>0.034000000000000002</v>
      </c>
      <c r="R138" s="228">
        <f>Q138*H138</f>
        <v>0.034000000000000002</v>
      </c>
      <c r="S138" s="228">
        <v>0</v>
      </c>
      <c r="T138" s="229">
        <f>S138*H138</f>
        <v>0</v>
      </c>
      <c r="U138" s="39"/>
      <c r="V138" s="39"/>
      <c r="W138" s="39"/>
      <c r="X138" s="39"/>
      <c r="Y138" s="39"/>
      <c r="Z138" s="39"/>
      <c r="AA138" s="39"/>
      <c r="AB138" s="39"/>
      <c r="AC138" s="39"/>
      <c r="AD138" s="39"/>
      <c r="AE138" s="39"/>
      <c r="AR138" s="230" t="s">
        <v>399</v>
      </c>
      <c r="AT138" s="230" t="s">
        <v>832</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251</v>
      </c>
      <c r="BM138" s="230" t="s">
        <v>2320</v>
      </c>
    </row>
    <row r="139" s="2" customFormat="1">
      <c r="A139" s="39"/>
      <c r="B139" s="40"/>
      <c r="C139" s="41"/>
      <c r="D139" s="232" t="s">
        <v>170</v>
      </c>
      <c r="E139" s="41"/>
      <c r="F139" s="233" t="s">
        <v>2319</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c r="A140" s="39"/>
      <c r="B140" s="40"/>
      <c r="C140" s="41"/>
      <c r="D140" s="232" t="s">
        <v>292</v>
      </c>
      <c r="E140" s="41"/>
      <c r="F140" s="280" t="s">
        <v>2310</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292</v>
      </c>
      <c r="AU140" s="18" t="s">
        <v>83</v>
      </c>
    </row>
    <row r="141" s="2" customFormat="1" ht="24.15" customHeight="1">
      <c r="A141" s="39"/>
      <c r="B141" s="40"/>
      <c r="C141" s="281" t="s">
        <v>215</v>
      </c>
      <c r="D141" s="281" t="s">
        <v>832</v>
      </c>
      <c r="E141" s="282" t="s">
        <v>2321</v>
      </c>
      <c r="F141" s="283" t="s">
        <v>2322</v>
      </c>
      <c r="G141" s="284" t="s">
        <v>185</v>
      </c>
      <c r="H141" s="285">
        <v>3</v>
      </c>
      <c r="I141" s="286"/>
      <c r="J141" s="287">
        <f>ROUND(I141*H141,2)</f>
        <v>0</v>
      </c>
      <c r="K141" s="283" t="s">
        <v>1</v>
      </c>
      <c r="L141" s="288"/>
      <c r="M141" s="289" t="s">
        <v>1</v>
      </c>
      <c r="N141" s="290" t="s">
        <v>38</v>
      </c>
      <c r="O141" s="92"/>
      <c r="P141" s="228">
        <f>O141*H141</f>
        <v>0</v>
      </c>
      <c r="Q141" s="228">
        <v>0.034000000000000002</v>
      </c>
      <c r="R141" s="228">
        <f>Q141*H141</f>
        <v>0.10200000000000001</v>
      </c>
      <c r="S141" s="228">
        <v>0</v>
      </c>
      <c r="T141" s="229">
        <f>S141*H141</f>
        <v>0</v>
      </c>
      <c r="U141" s="39"/>
      <c r="V141" s="39"/>
      <c r="W141" s="39"/>
      <c r="X141" s="39"/>
      <c r="Y141" s="39"/>
      <c r="Z141" s="39"/>
      <c r="AA141" s="39"/>
      <c r="AB141" s="39"/>
      <c r="AC141" s="39"/>
      <c r="AD141" s="39"/>
      <c r="AE141" s="39"/>
      <c r="AR141" s="230" t="s">
        <v>399</v>
      </c>
      <c r="AT141" s="230" t="s">
        <v>832</v>
      </c>
      <c r="AU141" s="230" t="s">
        <v>83</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251</v>
      </c>
      <c r="BM141" s="230" t="s">
        <v>2323</v>
      </c>
    </row>
    <row r="142" s="2" customFormat="1">
      <c r="A142" s="39"/>
      <c r="B142" s="40"/>
      <c r="C142" s="41"/>
      <c r="D142" s="232" t="s">
        <v>170</v>
      </c>
      <c r="E142" s="41"/>
      <c r="F142" s="233" t="s">
        <v>2322</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83</v>
      </c>
    </row>
    <row r="143" s="2" customFormat="1">
      <c r="A143" s="39"/>
      <c r="B143" s="40"/>
      <c r="C143" s="41"/>
      <c r="D143" s="232" t="s">
        <v>292</v>
      </c>
      <c r="E143" s="41"/>
      <c r="F143" s="280" t="s">
        <v>2310</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292</v>
      </c>
      <c r="AU143" s="18" t="s">
        <v>83</v>
      </c>
    </row>
    <row r="144" s="2" customFormat="1" ht="16.5" customHeight="1">
      <c r="A144" s="39"/>
      <c r="B144" s="40"/>
      <c r="C144" s="219" t="s">
        <v>218</v>
      </c>
      <c r="D144" s="219" t="s">
        <v>163</v>
      </c>
      <c r="E144" s="220" t="s">
        <v>2324</v>
      </c>
      <c r="F144" s="221" t="s">
        <v>2325</v>
      </c>
      <c r="G144" s="222" t="s">
        <v>185</v>
      </c>
      <c r="H144" s="223">
        <v>12</v>
      </c>
      <c r="I144" s="224"/>
      <c r="J144" s="225">
        <f>ROUND(I144*H144,2)</f>
        <v>0</v>
      </c>
      <c r="K144" s="221" t="s">
        <v>1</v>
      </c>
      <c r="L144" s="45"/>
      <c r="M144" s="226" t="s">
        <v>1</v>
      </c>
      <c r="N144" s="227" t="s">
        <v>38</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251</v>
      </c>
      <c r="AT144" s="230" t="s">
        <v>163</v>
      </c>
      <c r="AU144" s="230" t="s">
        <v>83</v>
      </c>
      <c r="AY144" s="18" t="s">
        <v>160</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251</v>
      </c>
      <c r="BM144" s="230" t="s">
        <v>2326</v>
      </c>
    </row>
    <row r="145" s="2" customFormat="1">
      <c r="A145" s="39"/>
      <c r="B145" s="40"/>
      <c r="C145" s="41"/>
      <c r="D145" s="232" t="s">
        <v>170</v>
      </c>
      <c r="E145" s="41"/>
      <c r="F145" s="233" t="s">
        <v>2327</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170</v>
      </c>
      <c r="AU145" s="18" t="s">
        <v>83</v>
      </c>
    </row>
    <row r="146" s="2" customFormat="1" ht="24.15" customHeight="1">
      <c r="A146" s="39"/>
      <c r="B146" s="40"/>
      <c r="C146" s="219" t="s">
        <v>224</v>
      </c>
      <c r="D146" s="219" t="s">
        <v>163</v>
      </c>
      <c r="E146" s="220" t="s">
        <v>2328</v>
      </c>
      <c r="F146" s="221" t="s">
        <v>2329</v>
      </c>
      <c r="G146" s="222" t="s">
        <v>236</v>
      </c>
      <c r="H146" s="223">
        <v>56</v>
      </c>
      <c r="I146" s="224"/>
      <c r="J146" s="225">
        <f>ROUND(I146*H146,2)</f>
        <v>0</v>
      </c>
      <c r="K146" s="221" t="s">
        <v>167</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251</v>
      </c>
      <c r="AT146" s="230" t="s">
        <v>163</v>
      </c>
      <c r="AU146" s="230" t="s">
        <v>83</v>
      </c>
      <c r="AY146" s="18" t="s">
        <v>160</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251</v>
      </c>
      <c r="BM146" s="230" t="s">
        <v>2330</v>
      </c>
    </row>
    <row r="147" s="2" customFormat="1">
      <c r="A147" s="39"/>
      <c r="B147" s="40"/>
      <c r="C147" s="41"/>
      <c r="D147" s="232" t="s">
        <v>170</v>
      </c>
      <c r="E147" s="41"/>
      <c r="F147" s="233" t="s">
        <v>2331</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170</v>
      </c>
      <c r="AU147" s="18" t="s">
        <v>83</v>
      </c>
    </row>
    <row r="148" s="14" customFormat="1">
      <c r="A148" s="14"/>
      <c r="B148" s="247"/>
      <c r="C148" s="248"/>
      <c r="D148" s="232" t="s">
        <v>172</v>
      </c>
      <c r="E148" s="248"/>
      <c r="F148" s="250" t="s">
        <v>2332</v>
      </c>
      <c r="G148" s="248"/>
      <c r="H148" s="251">
        <v>56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172</v>
      </c>
      <c r="AU148" s="257" t="s">
        <v>83</v>
      </c>
      <c r="AV148" s="14" t="s">
        <v>83</v>
      </c>
      <c r="AW148" s="14" t="s">
        <v>4</v>
      </c>
      <c r="AX148" s="14" t="s">
        <v>81</v>
      </c>
      <c r="AY148" s="257" t="s">
        <v>160</v>
      </c>
    </row>
    <row r="149" s="2" customFormat="1" ht="24.15" customHeight="1">
      <c r="A149" s="39"/>
      <c r="B149" s="40"/>
      <c r="C149" s="281" t="s">
        <v>233</v>
      </c>
      <c r="D149" s="281" t="s">
        <v>832</v>
      </c>
      <c r="E149" s="282" t="s">
        <v>2333</v>
      </c>
      <c r="F149" s="283" t="s">
        <v>2334</v>
      </c>
      <c r="G149" s="284" t="s">
        <v>236</v>
      </c>
      <c r="H149" s="285">
        <v>56</v>
      </c>
      <c r="I149" s="286"/>
      <c r="J149" s="287">
        <f>ROUND(I149*H149,2)</f>
        <v>0</v>
      </c>
      <c r="K149" s="283" t="s">
        <v>167</v>
      </c>
      <c r="L149" s="288"/>
      <c r="M149" s="289" t="s">
        <v>1</v>
      </c>
      <c r="N149" s="290" t="s">
        <v>38</v>
      </c>
      <c r="O149" s="92"/>
      <c r="P149" s="228">
        <f>O149*H149</f>
        <v>0</v>
      </c>
      <c r="Q149" s="228">
        <v>0.00040000000000000002</v>
      </c>
      <c r="R149" s="228">
        <f>Q149*H149</f>
        <v>0.0224</v>
      </c>
      <c r="S149" s="228">
        <v>0</v>
      </c>
      <c r="T149" s="229">
        <f>S149*H149</f>
        <v>0</v>
      </c>
      <c r="U149" s="39"/>
      <c r="V149" s="39"/>
      <c r="W149" s="39"/>
      <c r="X149" s="39"/>
      <c r="Y149" s="39"/>
      <c r="Z149" s="39"/>
      <c r="AA149" s="39"/>
      <c r="AB149" s="39"/>
      <c r="AC149" s="39"/>
      <c r="AD149" s="39"/>
      <c r="AE149" s="39"/>
      <c r="AR149" s="230" t="s">
        <v>1196</v>
      </c>
      <c r="AT149" s="230" t="s">
        <v>832</v>
      </c>
      <c r="AU149" s="230" t="s">
        <v>83</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1196</v>
      </c>
      <c r="BM149" s="230" t="s">
        <v>2335</v>
      </c>
    </row>
    <row r="150" s="2" customFormat="1">
      <c r="A150" s="39"/>
      <c r="B150" s="40"/>
      <c r="C150" s="41"/>
      <c r="D150" s="232" t="s">
        <v>170</v>
      </c>
      <c r="E150" s="41"/>
      <c r="F150" s="233" t="s">
        <v>2334</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83</v>
      </c>
    </row>
    <row r="151" s="2" customFormat="1" ht="24.15" customHeight="1">
      <c r="A151" s="39"/>
      <c r="B151" s="40"/>
      <c r="C151" s="219" t="s">
        <v>242</v>
      </c>
      <c r="D151" s="219" t="s">
        <v>163</v>
      </c>
      <c r="E151" s="220" t="s">
        <v>2336</v>
      </c>
      <c r="F151" s="221" t="s">
        <v>2337</v>
      </c>
      <c r="G151" s="222" t="s">
        <v>236</v>
      </c>
      <c r="H151" s="223">
        <v>66</v>
      </c>
      <c r="I151" s="224"/>
      <c r="J151" s="225">
        <f>ROUND(I151*H151,2)</f>
        <v>0</v>
      </c>
      <c r="K151" s="221" t="s">
        <v>167</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251</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251</v>
      </c>
      <c r="BM151" s="230" t="s">
        <v>2338</v>
      </c>
    </row>
    <row r="152" s="2" customFormat="1">
      <c r="A152" s="39"/>
      <c r="B152" s="40"/>
      <c r="C152" s="41"/>
      <c r="D152" s="232" t="s">
        <v>170</v>
      </c>
      <c r="E152" s="41"/>
      <c r="F152" s="233" t="s">
        <v>2339</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14" customFormat="1">
      <c r="A153" s="14"/>
      <c r="B153" s="247"/>
      <c r="C153" s="248"/>
      <c r="D153" s="232" t="s">
        <v>172</v>
      </c>
      <c r="E153" s="248"/>
      <c r="F153" s="250" t="s">
        <v>2340</v>
      </c>
      <c r="G153" s="248"/>
      <c r="H153" s="251">
        <v>66</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172</v>
      </c>
      <c r="AU153" s="257" t="s">
        <v>83</v>
      </c>
      <c r="AV153" s="14" t="s">
        <v>83</v>
      </c>
      <c r="AW153" s="14" t="s">
        <v>4</v>
      </c>
      <c r="AX153" s="14" t="s">
        <v>81</v>
      </c>
      <c r="AY153" s="257" t="s">
        <v>160</v>
      </c>
    </row>
    <row r="154" s="2" customFormat="1" ht="24.15" customHeight="1">
      <c r="A154" s="39"/>
      <c r="B154" s="40"/>
      <c r="C154" s="281" t="s">
        <v>247</v>
      </c>
      <c r="D154" s="281" t="s">
        <v>832</v>
      </c>
      <c r="E154" s="282" t="s">
        <v>2341</v>
      </c>
      <c r="F154" s="283" t="s">
        <v>2342</v>
      </c>
      <c r="G154" s="284" t="s">
        <v>236</v>
      </c>
      <c r="H154" s="285">
        <v>66</v>
      </c>
      <c r="I154" s="286"/>
      <c r="J154" s="287">
        <f>ROUND(I154*H154,2)</f>
        <v>0</v>
      </c>
      <c r="K154" s="283" t="s">
        <v>167</v>
      </c>
      <c r="L154" s="288"/>
      <c r="M154" s="289" t="s">
        <v>1</v>
      </c>
      <c r="N154" s="290" t="s">
        <v>38</v>
      </c>
      <c r="O154" s="92"/>
      <c r="P154" s="228">
        <f>O154*H154</f>
        <v>0</v>
      </c>
      <c r="Q154" s="228">
        <v>0.001</v>
      </c>
      <c r="R154" s="228">
        <f>Q154*H154</f>
        <v>0.066000000000000003</v>
      </c>
      <c r="S154" s="228">
        <v>0</v>
      </c>
      <c r="T154" s="229">
        <f>S154*H154</f>
        <v>0</v>
      </c>
      <c r="U154" s="39"/>
      <c r="V154" s="39"/>
      <c r="W154" s="39"/>
      <c r="X154" s="39"/>
      <c r="Y154" s="39"/>
      <c r="Z154" s="39"/>
      <c r="AA154" s="39"/>
      <c r="AB154" s="39"/>
      <c r="AC154" s="39"/>
      <c r="AD154" s="39"/>
      <c r="AE154" s="39"/>
      <c r="AR154" s="230" t="s">
        <v>1196</v>
      </c>
      <c r="AT154" s="230" t="s">
        <v>832</v>
      </c>
      <c r="AU154" s="230" t="s">
        <v>83</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1196</v>
      </c>
      <c r="BM154" s="230" t="s">
        <v>2343</v>
      </c>
    </row>
    <row r="155" s="2" customFormat="1">
      <c r="A155" s="39"/>
      <c r="B155" s="40"/>
      <c r="C155" s="41"/>
      <c r="D155" s="232" t="s">
        <v>170</v>
      </c>
      <c r="E155" s="41"/>
      <c r="F155" s="233" t="s">
        <v>2342</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83</v>
      </c>
    </row>
    <row r="156" s="2" customFormat="1" ht="24.15" customHeight="1">
      <c r="A156" s="39"/>
      <c r="B156" s="40"/>
      <c r="C156" s="219" t="s">
        <v>259</v>
      </c>
      <c r="D156" s="219" t="s">
        <v>163</v>
      </c>
      <c r="E156" s="220" t="s">
        <v>2344</v>
      </c>
      <c r="F156" s="221" t="s">
        <v>2345</v>
      </c>
      <c r="G156" s="222" t="s">
        <v>236</v>
      </c>
      <c r="H156" s="223">
        <v>30</v>
      </c>
      <c r="I156" s="224"/>
      <c r="J156" s="225">
        <f>ROUND(I156*H156,2)</f>
        <v>0</v>
      </c>
      <c r="K156" s="221" t="s">
        <v>167</v>
      </c>
      <c r="L156" s="45"/>
      <c r="M156" s="226" t="s">
        <v>1</v>
      </c>
      <c r="N156" s="227" t="s">
        <v>38</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251</v>
      </c>
      <c r="AT156" s="230" t="s">
        <v>163</v>
      </c>
      <c r="AU156" s="230" t="s">
        <v>83</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251</v>
      </c>
      <c r="BM156" s="230" t="s">
        <v>2346</v>
      </c>
    </row>
    <row r="157" s="2" customFormat="1">
      <c r="A157" s="39"/>
      <c r="B157" s="40"/>
      <c r="C157" s="41"/>
      <c r="D157" s="232" t="s">
        <v>170</v>
      </c>
      <c r="E157" s="41"/>
      <c r="F157" s="233" t="s">
        <v>2347</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83</v>
      </c>
    </row>
    <row r="158" s="14" customFormat="1">
      <c r="A158" s="14"/>
      <c r="B158" s="247"/>
      <c r="C158" s="248"/>
      <c r="D158" s="232" t="s">
        <v>172</v>
      </c>
      <c r="E158" s="248"/>
      <c r="F158" s="250" t="s">
        <v>2348</v>
      </c>
      <c r="G158" s="248"/>
      <c r="H158" s="251">
        <v>30</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172</v>
      </c>
      <c r="AU158" s="257" t="s">
        <v>83</v>
      </c>
      <c r="AV158" s="14" t="s">
        <v>83</v>
      </c>
      <c r="AW158" s="14" t="s">
        <v>4</v>
      </c>
      <c r="AX158" s="14" t="s">
        <v>81</v>
      </c>
      <c r="AY158" s="257" t="s">
        <v>160</v>
      </c>
    </row>
    <row r="159" s="2" customFormat="1" ht="24.15" customHeight="1">
      <c r="A159" s="39"/>
      <c r="B159" s="40"/>
      <c r="C159" s="281" t="s">
        <v>8</v>
      </c>
      <c r="D159" s="281" t="s">
        <v>832</v>
      </c>
      <c r="E159" s="282" t="s">
        <v>2349</v>
      </c>
      <c r="F159" s="283" t="s">
        <v>2350</v>
      </c>
      <c r="G159" s="284" t="s">
        <v>236</v>
      </c>
      <c r="H159" s="285">
        <v>30</v>
      </c>
      <c r="I159" s="286"/>
      <c r="J159" s="287">
        <f>ROUND(I159*H159,2)</f>
        <v>0</v>
      </c>
      <c r="K159" s="283" t="s">
        <v>167</v>
      </c>
      <c r="L159" s="288"/>
      <c r="M159" s="289" t="s">
        <v>1</v>
      </c>
      <c r="N159" s="290" t="s">
        <v>38</v>
      </c>
      <c r="O159" s="92"/>
      <c r="P159" s="228">
        <f>O159*H159</f>
        <v>0</v>
      </c>
      <c r="Q159" s="228">
        <v>0.00069999999999999999</v>
      </c>
      <c r="R159" s="228">
        <f>Q159*H159</f>
        <v>0.021000000000000001</v>
      </c>
      <c r="S159" s="228">
        <v>0</v>
      </c>
      <c r="T159" s="229">
        <f>S159*H159</f>
        <v>0</v>
      </c>
      <c r="U159" s="39"/>
      <c r="V159" s="39"/>
      <c r="W159" s="39"/>
      <c r="X159" s="39"/>
      <c r="Y159" s="39"/>
      <c r="Z159" s="39"/>
      <c r="AA159" s="39"/>
      <c r="AB159" s="39"/>
      <c r="AC159" s="39"/>
      <c r="AD159" s="39"/>
      <c r="AE159" s="39"/>
      <c r="AR159" s="230" t="s">
        <v>399</v>
      </c>
      <c r="AT159" s="230" t="s">
        <v>832</v>
      </c>
      <c r="AU159" s="230" t="s">
        <v>83</v>
      </c>
      <c r="AY159" s="18" t="s">
        <v>160</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251</v>
      </c>
      <c r="BM159" s="230" t="s">
        <v>2351</v>
      </c>
    </row>
    <row r="160" s="2" customFormat="1">
      <c r="A160" s="39"/>
      <c r="B160" s="40"/>
      <c r="C160" s="41"/>
      <c r="D160" s="232" t="s">
        <v>170</v>
      </c>
      <c r="E160" s="41"/>
      <c r="F160" s="233" t="s">
        <v>2350</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170</v>
      </c>
      <c r="AU160" s="18" t="s">
        <v>83</v>
      </c>
    </row>
    <row r="161" s="2" customFormat="1" ht="24.15" customHeight="1">
      <c r="A161" s="39"/>
      <c r="B161" s="40"/>
      <c r="C161" s="219" t="s">
        <v>251</v>
      </c>
      <c r="D161" s="219" t="s">
        <v>163</v>
      </c>
      <c r="E161" s="220" t="s">
        <v>2352</v>
      </c>
      <c r="F161" s="221" t="s">
        <v>2353</v>
      </c>
      <c r="G161" s="222" t="s">
        <v>236</v>
      </c>
      <c r="H161" s="223">
        <v>25</v>
      </c>
      <c r="I161" s="224"/>
      <c r="J161" s="225">
        <f>ROUND(I161*H161,2)</f>
        <v>0</v>
      </c>
      <c r="K161" s="221" t="s">
        <v>167</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251</v>
      </c>
      <c r="AT161" s="230" t="s">
        <v>163</v>
      </c>
      <c r="AU161" s="230" t="s">
        <v>83</v>
      </c>
      <c r="AY161" s="18" t="s">
        <v>160</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251</v>
      </c>
      <c r="BM161" s="230" t="s">
        <v>2354</v>
      </c>
    </row>
    <row r="162" s="2" customFormat="1">
      <c r="A162" s="39"/>
      <c r="B162" s="40"/>
      <c r="C162" s="41"/>
      <c r="D162" s="232" t="s">
        <v>170</v>
      </c>
      <c r="E162" s="41"/>
      <c r="F162" s="233" t="s">
        <v>2355</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170</v>
      </c>
      <c r="AU162" s="18" t="s">
        <v>83</v>
      </c>
    </row>
    <row r="163" s="14" customFormat="1">
      <c r="A163" s="14"/>
      <c r="B163" s="247"/>
      <c r="C163" s="248"/>
      <c r="D163" s="232" t="s">
        <v>172</v>
      </c>
      <c r="E163" s="248"/>
      <c r="F163" s="250" t="s">
        <v>2356</v>
      </c>
      <c r="G163" s="248"/>
      <c r="H163" s="251">
        <v>25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172</v>
      </c>
      <c r="AU163" s="257" t="s">
        <v>83</v>
      </c>
      <c r="AV163" s="14" t="s">
        <v>83</v>
      </c>
      <c r="AW163" s="14" t="s">
        <v>4</v>
      </c>
      <c r="AX163" s="14" t="s">
        <v>81</v>
      </c>
      <c r="AY163" s="257" t="s">
        <v>160</v>
      </c>
    </row>
    <row r="164" s="2" customFormat="1" ht="24.15" customHeight="1">
      <c r="A164" s="39"/>
      <c r="B164" s="40"/>
      <c r="C164" s="281" t="s">
        <v>304</v>
      </c>
      <c r="D164" s="281" t="s">
        <v>832</v>
      </c>
      <c r="E164" s="282" t="s">
        <v>2357</v>
      </c>
      <c r="F164" s="283" t="s">
        <v>2358</v>
      </c>
      <c r="G164" s="284" t="s">
        <v>236</v>
      </c>
      <c r="H164" s="285">
        <v>25</v>
      </c>
      <c r="I164" s="286"/>
      <c r="J164" s="287">
        <f>ROUND(I164*H164,2)</f>
        <v>0</v>
      </c>
      <c r="K164" s="283" t="s">
        <v>167</v>
      </c>
      <c r="L164" s="288"/>
      <c r="M164" s="289" t="s">
        <v>1</v>
      </c>
      <c r="N164" s="290" t="s">
        <v>38</v>
      </c>
      <c r="O164" s="92"/>
      <c r="P164" s="228">
        <f>O164*H164</f>
        <v>0</v>
      </c>
      <c r="Q164" s="228">
        <v>0.0014</v>
      </c>
      <c r="R164" s="228">
        <f>Q164*H164</f>
        <v>0.034999999999999996</v>
      </c>
      <c r="S164" s="228">
        <v>0</v>
      </c>
      <c r="T164" s="229">
        <f>S164*H164</f>
        <v>0</v>
      </c>
      <c r="U164" s="39"/>
      <c r="V164" s="39"/>
      <c r="W164" s="39"/>
      <c r="X164" s="39"/>
      <c r="Y164" s="39"/>
      <c r="Z164" s="39"/>
      <c r="AA164" s="39"/>
      <c r="AB164" s="39"/>
      <c r="AC164" s="39"/>
      <c r="AD164" s="39"/>
      <c r="AE164" s="39"/>
      <c r="AR164" s="230" t="s">
        <v>399</v>
      </c>
      <c r="AT164" s="230" t="s">
        <v>832</v>
      </c>
      <c r="AU164" s="230" t="s">
        <v>83</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251</v>
      </c>
      <c r="BM164" s="230" t="s">
        <v>2359</v>
      </c>
    </row>
    <row r="165" s="2" customFormat="1">
      <c r="A165" s="39"/>
      <c r="B165" s="40"/>
      <c r="C165" s="41"/>
      <c r="D165" s="232" t="s">
        <v>170</v>
      </c>
      <c r="E165" s="41"/>
      <c r="F165" s="233" t="s">
        <v>2358</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83</v>
      </c>
    </row>
    <row r="166" s="2" customFormat="1" ht="24.15" customHeight="1">
      <c r="A166" s="39"/>
      <c r="B166" s="40"/>
      <c r="C166" s="219" t="s">
        <v>309</v>
      </c>
      <c r="D166" s="219" t="s">
        <v>163</v>
      </c>
      <c r="E166" s="220" t="s">
        <v>2360</v>
      </c>
      <c r="F166" s="221" t="s">
        <v>2361</v>
      </c>
      <c r="G166" s="222" t="s">
        <v>236</v>
      </c>
      <c r="H166" s="223">
        <v>2</v>
      </c>
      <c r="I166" s="224"/>
      <c r="J166" s="225">
        <f>ROUND(I166*H166,2)</f>
        <v>0</v>
      </c>
      <c r="K166" s="221" t="s">
        <v>167</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251</v>
      </c>
      <c r="AT166" s="230" t="s">
        <v>163</v>
      </c>
      <c r="AU166" s="230" t="s">
        <v>83</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251</v>
      </c>
      <c r="BM166" s="230" t="s">
        <v>2362</v>
      </c>
    </row>
    <row r="167" s="2" customFormat="1">
      <c r="A167" s="39"/>
      <c r="B167" s="40"/>
      <c r="C167" s="41"/>
      <c r="D167" s="232" t="s">
        <v>170</v>
      </c>
      <c r="E167" s="41"/>
      <c r="F167" s="233" t="s">
        <v>2363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83</v>
      </c>
    </row>
    <row r="168" s="2" customFormat="1" ht="24.15" customHeight="1">
      <c r="A168" s="39"/>
      <c r="B168" s="40"/>
      <c r="C168" s="281" t="s">
        <v>317</v>
      </c>
      <c r="D168" s="281" t="s">
        <v>832</v>
      </c>
      <c r="E168" s="282" t="s">
        <v>2364</v>
      </c>
      <c r="F168" s="283" t="s">
        <v>2365</v>
      </c>
      <c r="G168" s="284" t="s">
        <v>236</v>
      </c>
      <c r="H168" s="285">
        <v>2</v>
      </c>
      <c r="I168" s="286"/>
      <c r="J168" s="287">
        <f>ROUND(I168*H168,2)</f>
        <v>0</v>
      </c>
      <c r="K168" s="283" t="s">
        <v>167</v>
      </c>
      <c r="L168" s="288"/>
      <c r="M168" s="289" t="s">
        <v>1</v>
      </c>
      <c r="N168" s="290" t="s">
        <v>38</v>
      </c>
      <c r="O168" s="92"/>
      <c r="P168" s="228">
        <f>O168*H168</f>
        <v>0</v>
      </c>
      <c r="Q168" s="228">
        <v>0.0018</v>
      </c>
      <c r="R168" s="228">
        <f>Q168*H168</f>
        <v>0.0035999999999999999</v>
      </c>
      <c r="S168" s="228">
        <v>0</v>
      </c>
      <c r="T168" s="229">
        <f>S168*H168</f>
        <v>0</v>
      </c>
      <c r="U168" s="39"/>
      <c r="V168" s="39"/>
      <c r="W168" s="39"/>
      <c r="X168" s="39"/>
      <c r="Y168" s="39"/>
      <c r="Z168" s="39"/>
      <c r="AA168" s="39"/>
      <c r="AB168" s="39"/>
      <c r="AC168" s="39"/>
      <c r="AD168" s="39"/>
      <c r="AE168" s="39"/>
      <c r="AR168" s="230" t="s">
        <v>399</v>
      </c>
      <c r="AT168" s="230" t="s">
        <v>832</v>
      </c>
      <c r="AU168" s="230" t="s">
        <v>83</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2366</v>
      </c>
    </row>
    <row r="169" s="2" customFormat="1">
      <c r="A169" s="39"/>
      <c r="B169" s="40"/>
      <c r="C169" s="41"/>
      <c r="D169" s="232" t="s">
        <v>170</v>
      </c>
      <c r="E169" s="41"/>
      <c r="F169" s="233" t="s">
        <v>2365</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83</v>
      </c>
    </row>
    <row r="170" s="2" customFormat="1" ht="24.15" customHeight="1">
      <c r="A170" s="39"/>
      <c r="B170" s="40"/>
      <c r="C170" s="219" t="s">
        <v>325</v>
      </c>
      <c r="D170" s="219" t="s">
        <v>163</v>
      </c>
      <c r="E170" s="220" t="s">
        <v>2367</v>
      </c>
      <c r="F170" s="221" t="s">
        <v>2368</v>
      </c>
      <c r="G170" s="222" t="s">
        <v>236</v>
      </c>
      <c r="H170" s="223">
        <v>6</v>
      </c>
      <c r="I170" s="224"/>
      <c r="J170" s="225">
        <f>ROUND(I170*H170,2)</f>
        <v>0</v>
      </c>
      <c r="K170" s="221" t="s">
        <v>167</v>
      </c>
      <c r="L170" s="45"/>
      <c r="M170" s="226" t="s">
        <v>1</v>
      </c>
      <c r="N170" s="227" t="s">
        <v>38</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251</v>
      </c>
      <c r="AT170" s="230" t="s">
        <v>163</v>
      </c>
      <c r="AU170" s="230" t="s">
        <v>83</v>
      </c>
      <c r="AY170" s="18" t="s">
        <v>160</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251</v>
      </c>
      <c r="BM170" s="230" t="s">
        <v>2369</v>
      </c>
    </row>
    <row r="171" s="2" customFormat="1">
      <c r="A171" s="39"/>
      <c r="B171" s="40"/>
      <c r="C171" s="41"/>
      <c r="D171" s="232" t="s">
        <v>170</v>
      </c>
      <c r="E171" s="41"/>
      <c r="F171" s="233" t="s">
        <v>2370</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170</v>
      </c>
      <c r="AU171" s="18" t="s">
        <v>83</v>
      </c>
    </row>
    <row r="172" s="14" customFormat="1">
      <c r="A172" s="14"/>
      <c r="B172" s="247"/>
      <c r="C172" s="248"/>
      <c r="D172" s="232" t="s">
        <v>172</v>
      </c>
      <c r="E172" s="248"/>
      <c r="F172" s="250" t="s">
        <v>2371</v>
      </c>
      <c r="G172" s="248"/>
      <c r="H172" s="251">
        <v>6</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172</v>
      </c>
      <c r="AU172" s="257" t="s">
        <v>83</v>
      </c>
      <c r="AV172" s="14" t="s">
        <v>83</v>
      </c>
      <c r="AW172" s="14" t="s">
        <v>4</v>
      </c>
      <c r="AX172" s="14" t="s">
        <v>81</v>
      </c>
      <c r="AY172" s="257" t="s">
        <v>160</v>
      </c>
    </row>
    <row r="173" s="2" customFormat="1" ht="24.15" customHeight="1">
      <c r="A173" s="39"/>
      <c r="B173" s="40"/>
      <c r="C173" s="281" t="s">
        <v>7</v>
      </c>
      <c r="D173" s="281" t="s">
        <v>832</v>
      </c>
      <c r="E173" s="282" t="s">
        <v>2372</v>
      </c>
      <c r="F173" s="283" t="s">
        <v>2373</v>
      </c>
      <c r="G173" s="284" t="s">
        <v>236</v>
      </c>
      <c r="H173" s="285">
        <v>6</v>
      </c>
      <c r="I173" s="286"/>
      <c r="J173" s="287">
        <f>ROUND(I173*H173,2)</f>
        <v>0</v>
      </c>
      <c r="K173" s="283" t="s">
        <v>167</v>
      </c>
      <c r="L173" s="288"/>
      <c r="M173" s="289" t="s">
        <v>1</v>
      </c>
      <c r="N173" s="290" t="s">
        <v>38</v>
      </c>
      <c r="O173" s="92"/>
      <c r="P173" s="228">
        <f>O173*H173</f>
        <v>0</v>
      </c>
      <c r="Q173" s="228">
        <v>0.0020999999999999999</v>
      </c>
      <c r="R173" s="228">
        <f>Q173*H173</f>
        <v>0.0126</v>
      </c>
      <c r="S173" s="228">
        <v>0</v>
      </c>
      <c r="T173" s="229">
        <f>S173*H173</f>
        <v>0</v>
      </c>
      <c r="U173" s="39"/>
      <c r="V173" s="39"/>
      <c r="W173" s="39"/>
      <c r="X173" s="39"/>
      <c r="Y173" s="39"/>
      <c r="Z173" s="39"/>
      <c r="AA173" s="39"/>
      <c r="AB173" s="39"/>
      <c r="AC173" s="39"/>
      <c r="AD173" s="39"/>
      <c r="AE173" s="39"/>
      <c r="AR173" s="230" t="s">
        <v>399</v>
      </c>
      <c r="AT173" s="230" t="s">
        <v>832</v>
      </c>
      <c r="AU173" s="230" t="s">
        <v>83</v>
      </c>
      <c r="AY173" s="18" t="s">
        <v>160</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251</v>
      </c>
      <c r="BM173" s="230" t="s">
        <v>2374</v>
      </c>
    </row>
    <row r="174" s="2" customFormat="1">
      <c r="A174" s="39"/>
      <c r="B174" s="40"/>
      <c r="C174" s="41"/>
      <c r="D174" s="232" t="s">
        <v>170</v>
      </c>
      <c r="E174" s="41"/>
      <c r="F174" s="233" t="s">
        <v>2373</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170</v>
      </c>
      <c r="AU174" s="18" t="s">
        <v>83</v>
      </c>
    </row>
    <row r="175" s="2" customFormat="1" ht="24.15" customHeight="1">
      <c r="A175" s="39"/>
      <c r="B175" s="40"/>
      <c r="C175" s="219" t="s">
        <v>339</v>
      </c>
      <c r="D175" s="219" t="s">
        <v>163</v>
      </c>
      <c r="E175" s="220" t="s">
        <v>2375</v>
      </c>
      <c r="F175" s="221" t="s">
        <v>2376</v>
      </c>
      <c r="G175" s="222" t="s">
        <v>236</v>
      </c>
      <c r="H175" s="223">
        <v>11</v>
      </c>
      <c r="I175" s="224"/>
      <c r="J175" s="225">
        <f>ROUND(I175*H175,2)</f>
        <v>0</v>
      </c>
      <c r="K175" s="221" t="s">
        <v>1</v>
      </c>
      <c r="L175" s="45"/>
      <c r="M175" s="226" t="s">
        <v>1</v>
      </c>
      <c r="N175" s="227" t="s">
        <v>38</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251</v>
      </c>
      <c r="AT175" s="230" t="s">
        <v>163</v>
      </c>
      <c r="AU175" s="230" t="s">
        <v>83</v>
      </c>
      <c r="AY175" s="18" t="s">
        <v>160</v>
      </c>
      <c r="BE175" s="231">
        <f>IF(N175="základní",J175,0)</f>
        <v>0</v>
      </c>
      <c r="BF175" s="231">
        <f>IF(N175="snížená",J175,0)</f>
        <v>0</v>
      </c>
      <c r="BG175" s="231">
        <f>IF(N175="zákl. přenesená",J175,0)</f>
        <v>0</v>
      </c>
      <c r="BH175" s="231">
        <f>IF(N175="sníž. přenesená",J175,0)</f>
        <v>0</v>
      </c>
      <c r="BI175" s="231">
        <f>IF(N175="nulová",J175,0)</f>
        <v>0</v>
      </c>
      <c r="BJ175" s="18" t="s">
        <v>81</v>
      </c>
      <c r="BK175" s="231">
        <f>ROUND(I175*H175,2)</f>
        <v>0</v>
      </c>
      <c r="BL175" s="18" t="s">
        <v>251</v>
      </c>
      <c r="BM175" s="230" t="s">
        <v>2377</v>
      </c>
    </row>
    <row r="176" s="2" customFormat="1">
      <c r="A176" s="39"/>
      <c r="B176" s="40"/>
      <c r="C176" s="41"/>
      <c r="D176" s="232" t="s">
        <v>170</v>
      </c>
      <c r="E176" s="41"/>
      <c r="F176" s="233" t="s">
        <v>2370</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170</v>
      </c>
      <c r="AU176" s="18" t="s">
        <v>83</v>
      </c>
    </row>
    <row r="177" s="14" customFormat="1">
      <c r="A177" s="14"/>
      <c r="B177" s="247"/>
      <c r="C177" s="248"/>
      <c r="D177" s="232" t="s">
        <v>172</v>
      </c>
      <c r="E177" s="248"/>
      <c r="F177" s="250" t="s">
        <v>2378</v>
      </c>
      <c r="G177" s="248"/>
      <c r="H177" s="251">
        <v>11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172</v>
      </c>
      <c r="AU177" s="257" t="s">
        <v>83</v>
      </c>
      <c r="AV177" s="14" t="s">
        <v>83</v>
      </c>
      <c r="AW177" s="14" t="s">
        <v>4</v>
      </c>
      <c r="AX177" s="14" t="s">
        <v>81</v>
      </c>
      <c r="AY177" s="257" t="s">
        <v>160</v>
      </c>
    </row>
    <row r="178" s="2" customFormat="1" ht="24.15" customHeight="1">
      <c r="A178" s="39"/>
      <c r="B178" s="40"/>
      <c r="C178" s="281" t="s">
        <v>345</v>
      </c>
      <c r="D178" s="281" t="s">
        <v>832</v>
      </c>
      <c r="E178" s="282" t="s">
        <v>2379</v>
      </c>
      <c r="F178" s="283" t="s">
        <v>2380</v>
      </c>
      <c r="G178" s="284" t="s">
        <v>236</v>
      </c>
      <c r="H178" s="285">
        <v>11</v>
      </c>
      <c r="I178" s="286"/>
      <c r="J178" s="287">
        <f>ROUND(I178*H178,2)</f>
        <v>0</v>
      </c>
      <c r="K178" s="283" t="s">
        <v>1</v>
      </c>
      <c r="L178" s="288"/>
      <c r="M178" s="289" t="s">
        <v>1</v>
      </c>
      <c r="N178" s="290" t="s">
        <v>38</v>
      </c>
      <c r="O178" s="92"/>
      <c r="P178" s="228">
        <f>O178*H178</f>
        <v>0</v>
      </c>
      <c r="Q178" s="228">
        <v>0.0020999999999999999</v>
      </c>
      <c r="R178" s="228">
        <f>Q178*H178</f>
        <v>0.023099999999999999</v>
      </c>
      <c r="S178" s="228">
        <v>0</v>
      </c>
      <c r="T178" s="229">
        <f>S178*H178</f>
        <v>0</v>
      </c>
      <c r="U178" s="39"/>
      <c r="V178" s="39"/>
      <c r="W178" s="39"/>
      <c r="X178" s="39"/>
      <c r="Y178" s="39"/>
      <c r="Z178" s="39"/>
      <c r="AA178" s="39"/>
      <c r="AB178" s="39"/>
      <c r="AC178" s="39"/>
      <c r="AD178" s="39"/>
      <c r="AE178" s="39"/>
      <c r="AR178" s="230" t="s">
        <v>1196</v>
      </c>
      <c r="AT178" s="230" t="s">
        <v>832</v>
      </c>
      <c r="AU178" s="230" t="s">
        <v>83</v>
      </c>
      <c r="AY178" s="18" t="s">
        <v>160</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1196</v>
      </c>
      <c r="BM178" s="230" t="s">
        <v>2381</v>
      </c>
    </row>
    <row r="179" s="2" customFormat="1">
      <c r="A179" s="39"/>
      <c r="B179" s="40"/>
      <c r="C179" s="41"/>
      <c r="D179" s="232" t="s">
        <v>170</v>
      </c>
      <c r="E179" s="41"/>
      <c r="F179" s="233" t="s">
        <v>2373</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170</v>
      </c>
      <c r="AU179" s="18" t="s">
        <v>83</v>
      </c>
    </row>
    <row r="180" s="12" customFormat="1" ht="22.8" customHeight="1">
      <c r="A180" s="12"/>
      <c r="B180" s="203"/>
      <c r="C180" s="204"/>
      <c r="D180" s="205" t="s">
        <v>72</v>
      </c>
      <c r="E180" s="217" t="s">
        <v>2382</v>
      </c>
      <c r="F180" s="217" t="s">
        <v>2383</v>
      </c>
      <c r="G180" s="204"/>
      <c r="H180" s="204"/>
      <c r="I180" s="207"/>
      <c r="J180" s="218">
        <f>BK180</f>
        <v>0</v>
      </c>
      <c r="K180" s="204"/>
      <c r="L180" s="209"/>
      <c r="M180" s="210"/>
      <c r="N180" s="211"/>
      <c r="O180" s="211"/>
      <c r="P180" s="212">
        <f>SUM(P181:P238)</f>
        <v>0</v>
      </c>
      <c r="Q180" s="211"/>
      <c r="R180" s="212">
        <f>SUM(R181:R238)</f>
        <v>0.80600000000000016</v>
      </c>
      <c r="S180" s="211"/>
      <c r="T180" s="213">
        <f>SUM(T181:T238)</f>
        <v>0</v>
      </c>
      <c r="U180" s="12"/>
      <c r="V180" s="12"/>
      <c r="W180" s="12"/>
      <c r="X180" s="12"/>
      <c r="Y180" s="12"/>
      <c r="Z180" s="12"/>
      <c r="AA180" s="12"/>
      <c r="AB180" s="12"/>
      <c r="AC180" s="12"/>
      <c r="AD180" s="12"/>
      <c r="AE180" s="12"/>
      <c r="AR180" s="214" t="s">
        <v>83</v>
      </c>
      <c r="AT180" s="215" t="s">
        <v>72</v>
      </c>
      <c r="AU180" s="215" t="s">
        <v>81</v>
      </c>
      <c r="AY180" s="214" t="s">
        <v>160</v>
      </c>
      <c r="BK180" s="216">
        <f>SUM(BK181:BK238)</f>
        <v>0</v>
      </c>
    </row>
    <row r="181" s="2" customFormat="1" ht="24.15" customHeight="1">
      <c r="A181" s="39"/>
      <c r="B181" s="40"/>
      <c r="C181" s="219" t="s">
        <v>350</v>
      </c>
      <c r="D181" s="219" t="s">
        <v>163</v>
      </c>
      <c r="E181" s="220" t="s">
        <v>2295</v>
      </c>
      <c r="F181" s="221" t="s">
        <v>2296</v>
      </c>
      <c r="G181" s="222" t="s">
        <v>185</v>
      </c>
      <c r="H181" s="223">
        <v>1</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251</v>
      </c>
      <c r="AT181" s="230" t="s">
        <v>163</v>
      </c>
      <c r="AU181" s="230" t="s">
        <v>83</v>
      </c>
      <c r="AY181" s="18" t="s">
        <v>160</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251</v>
      </c>
      <c r="BM181" s="230" t="s">
        <v>2384</v>
      </c>
    </row>
    <row r="182" s="2" customFormat="1">
      <c r="A182" s="39"/>
      <c r="B182" s="40"/>
      <c r="C182" s="41"/>
      <c r="D182" s="232" t="s">
        <v>170</v>
      </c>
      <c r="E182" s="41"/>
      <c r="F182" s="233" t="s">
        <v>2298</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170</v>
      </c>
      <c r="AU182" s="18" t="s">
        <v>83</v>
      </c>
    </row>
    <row r="183" s="2" customFormat="1" ht="24.15" customHeight="1">
      <c r="A183" s="39"/>
      <c r="B183" s="40"/>
      <c r="C183" s="281" t="s">
        <v>355</v>
      </c>
      <c r="D183" s="281" t="s">
        <v>832</v>
      </c>
      <c r="E183" s="282" t="s">
        <v>2299</v>
      </c>
      <c r="F183" s="283" t="s">
        <v>2300</v>
      </c>
      <c r="G183" s="284" t="s">
        <v>185</v>
      </c>
      <c r="H183" s="285">
        <v>1</v>
      </c>
      <c r="I183" s="286"/>
      <c r="J183" s="287">
        <f>ROUND(I183*H183,2)</f>
        <v>0</v>
      </c>
      <c r="K183" s="283" t="s">
        <v>1</v>
      </c>
      <c r="L183" s="288"/>
      <c r="M183" s="289" t="s">
        <v>1</v>
      </c>
      <c r="N183" s="290" t="s">
        <v>38</v>
      </c>
      <c r="O183" s="92"/>
      <c r="P183" s="228">
        <f>O183*H183</f>
        <v>0</v>
      </c>
      <c r="Q183" s="228">
        <v>0.125</v>
      </c>
      <c r="R183" s="228">
        <f>Q183*H183</f>
        <v>0.125</v>
      </c>
      <c r="S183" s="228">
        <v>0</v>
      </c>
      <c r="T183" s="229">
        <f>S183*H183</f>
        <v>0</v>
      </c>
      <c r="U183" s="39"/>
      <c r="V183" s="39"/>
      <c r="W183" s="39"/>
      <c r="X183" s="39"/>
      <c r="Y183" s="39"/>
      <c r="Z183" s="39"/>
      <c r="AA183" s="39"/>
      <c r="AB183" s="39"/>
      <c r="AC183" s="39"/>
      <c r="AD183" s="39"/>
      <c r="AE183" s="39"/>
      <c r="AR183" s="230" t="s">
        <v>399</v>
      </c>
      <c r="AT183" s="230" t="s">
        <v>832</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251</v>
      </c>
      <c r="BM183" s="230" t="s">
        <v>2385</v>
      </c>
    </row>
    <row r="184" s="2" customFormat="1">
      <c r="A184" s="39"/>
      <c r="B184" s="40"/>
      <c r="C184" s="41"/>
      <c r="D184" s="232" t="s">
        <v>170</v>
      </c>
      <c r="E184" s="41"/>
      <c r="F184" s="233" t="s">
        <v>2300</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2" customFormat="1">
      <c r="A185" s="39"/>
      <c r="B185" s="40"/>
      <c r="C185" s="41"/>
      <c r="D185" s="232" t="s">
        <v>292</v>
      </c>
      <c r="E185" s="41"/>
      <c r="F185" s="280" t="s">
        <v>2302</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292</v>
      </c>
      <c r="AU185" s="18" t="s">
        <v>83</v>
      </c>
    </row>
    <row r="186" s="2" customFormat="1" ht="24.15" customHeight="1">
      <c r="A186" s="39"/>
      <c r="B186" s="40"/>
      <c r="C186" s="219" t="s">
        <v>360</v>
      </c>
      <c r="D186" s="219" t="s">
        <v>163</v>
      </c>
      <c r="E186" s="220" t="s">
        <v>2303</v>
      </c>
      <c r="F186" s="221" t="s">
        <v>2304</v>
      </c>
      <c r="G186" s="222" t="s">
        <v>185</v>
      </c>
      <c r="H186" s="223">
        <v>13</v>
      </c>
      <c r="I186" s="224"/>
      <c r="J186" s="225">
        <f>ROUND(I186*H186,2)</f>
        <v>0</v>
      </c>
      <c r="K186" s="221" t="s">
        <v>167</v>
      </c>
      <c r="L186" s="45"/>
      <c r="M186" s="226" t="s">
        <v>1</v>
      </c>
      <c r="N186" s="227" t="s">
        <v>38</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251</v>
      </c>
      <c r="AT186" s="230" t="s">
        <v>163</v>
      </c>
      <c r="AU186" s="230" t="s">
        <v>83</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2386</v>
      </c>
    </row>
    <row r="187" s="2" customFormat="1">
      <c r="A187" s="39"/>
      <c r="B187" s="40"/>
      <c r="C187" s="41"/>
      <c r="D187" s="232" t="s">
        <v>170</v>
      </c>
      <c r="E187" s="41"/>
      <c r="F187" s="233" t="s">
        <v>2306</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83</v>
      </c>
    </row>
    <row r="188" s="2" customFormat="1" ht="24.15" customHeight="1">
      <c r="A188" s="39"/>
      <c r="B188" s="40"/>
      <c r="C188" s="281" t="s">
        <v>363</v>
      </c>
      <c r="D188" s="281" t="s">
        <v>832</v>
      </c>
      <c r="E188" s="282" t="s">
        <v>2307</v>
      </c>
      <c r="F188" s="283" t="s">
        <v>2308</v>
      </c>
      <c r="G188" s="284" t="s">
        <v>185</v>
      </c>
      <c r="H188" s="285">
        <v>3</v>
      </c>
      <c r="I188" s="286"/>
      <c r="J188" s="287">
        <f>ROUND(I188*H188,2)</f>
        <v>0</v>
      </c>
      <c r="K188" s="283" t="s">
        <v>1</v>
      </c>
      <c r="L188" s="288"/>
      <c r="M188" s="289" t="s">
        <v>1</v>
      </c>
      <c r="N188" s="290" t="s">
        <v>38</v>
      </c>
      <c r="O188" s="92"/>
      <c r="P188" s="228">
        <f>O188*H188</f>
        <v>0</v>
      </c>
      <c r="Q188" s="228">
        <v>0.029000000000000001</v>
      </c>
      <c r="R188" s="228">
        <f>Q188*H188</f>
        <v>0.087000000000000008</v>
      </c>
      <c r="S188" s="228">
        <v>0</v>
      </c>
      <c r="T188" s="229">
        <f>S188*H188</f>
        <v>0</v>
      </c>
      <c r="U188" s="39"/>
      <c r="V188" s="39"/>
      <c r="W188" s="39"/>
      <c r="X188" s="39"/>
      <c r="Y188" s="39"/>
      <c r="Z188" s="39"/>
      <c r="AA188" s="39"/>
      <c r="AB188" s="39"/>
      <c r="AC188" s="39"/>
      <c r="AD188" s="39"/>
      <c r="AE188" s="39"/>
      <c r="AR188" s="230" t="s">
        <v>399</v>
      </c>
      <c r="AT188" s="230" t="s">
        <v>832</v>
      </c>
      <c r="AU188" s="230" t="s">
        <v>83</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251</v>
      </c>
      <c r="BM188" s="230" t="s">
        <v>2387</v>
      </c>
    </row>
    <row r="189" s="2" customFormat="1">
      <c r="A189" s="39"/>
      <c r="B189" s="40"/>
      <c r="C189" s="41"/>
      <c r="D189" s="232" t="s">
        <v>170</v>
      </c>
      <c r="E189" s="41"/>
      <c r="F189" s="233" t="s">
        <v>2308</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170</v>
      </c>
      <c r="AU189" s="18" t="s">
        <v>83</v>
      </c>
    </row>
    <row r="190" s="2" customFormat="1">
      <c r="A190" s="39"/>
      <c r="B190" s="40"/>
      <c r="C190" s="41"/>
      <c r="D190" s="232" t="s">
        <v>292</v>
      </c>
      <c r="E190" s="41"/>
      <c r="F190" s="280" t="s">
        <v>2310</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292</v>
      </c>
      <c r="AU190" s="18" t="s">
        <v>83</v>
      </c>
    </row>
    <row r="191" s="2" customFormat="1" ht="24.15" customHeight="1">
      <c r="A191" s="39"/>
      <c r="B191" s="40"/>
      <c r="C191" s="281" t="s">
        <v>365</v>
      </c>
      <c r="D191" s="281" t="s">
        <v>832</v>
      </c>
      <c r="E191" s="282" t="s">
        <v>2311</v>
      </c>
      <c r="F191" s="283" t="s">
        <v>2312</v>
      </c>
      <c r="G191" s="284" t="s">
        <v>185</v>
      </c>
      <c r="H191" s="285">
        <v>6</v>
      </c>
      <c r="I191" s="286"/>
      <c r="J191" s="287">
        <f>ROUND(I191*H191,2)</f>
        <v>0</v>
      </c>
      <c r="K191" s="283" t="s">
        <v>1</v>
      </c>
      <c r="L191" s="288"/>
      <c r="M191" s="289" t="s">
        <v>1</v>
      </c>
      <c r="N191" s="290" t="s">
        <v>38</v>
      </c>
      <c r="O191" s="92"/>
      <c r="P191" s="228">
        <f>O191*H191</f>
        <v>0</v>
      </c>
      <c r="Q191" s="228">
        <v>0.029000000000000001</v>
      </c>
      <c r="R191" s="228">
        <f>Q191*H191</f>
        <v>0.17400000000000002</v>
      </c>
      <c r="S191" s="228">
        <v>0</v>
      </c>
      <c r="T191" s="229">
        <f>S191*H191</f>
        <v>0</v>
      </c>
      <c r="U191" s="39"/>
      <c r="V191" s="39"/>
      <c r="W191" s="39"/>
      <c r="X191" s="39"/>
      <c r="Y191" s="39"/>
      <c r="Z191" s="39"/>
      <c r="AA191" s="39"/>
      <c r="AB191" s="39"/>
      <c r="AC191" s="39"/>
      <c r="AD191" s="39"/>
      <c r="AE191" s="39"/>
      <c r="AR191" s="230" t="s">
        <v>399</v>
      </c>
      <c r="AT191" s="230" t="s">
        <v>832</v>
      </c>
      <c r="AU191" s="230" t="s">
        <v>83</v>
      </c>
      <c r="AY191" s="18" t="s">
        <v>160</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251</v>
      </c>
      <c r="BM191" s="230" t="s">
        <v>2388</v>
      </c>
    </row>
    <row r="192" s="2" customFormat="1">
      <c r="A192" s="39"/>
      <c r="B192" s="40"/>
      <c r="C192" s="41"/>
      <c r="D192" s="232" t="s">
        <v>170</v>
      </c>
      <c r="E192" s="41"/>
      <c r="F192" s="233" t="s">
        <v>2312</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170</v>
      </c>
      <c r="AU192" s="18" t="s">
        <v>83</v>
      </c>
    </row>
    <row r="193" s="2" customFormat="1">
      <c r="A193" s="39"/>
      <c r="B193" s="40"/>
      <c r="C193" s="41"/>
      <c r="D193" s="232" t="s">
        <v>292</v>
      </c>
      <c r="E193" s="41"/>
      <c r="F193" s="280" t="s">
        <v>2310</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292</v>
      </c>
      <c r="AU193" s="18" t="s">
        <v>83</v>
      </c>
    </row>
    <row r="194" s="2" customFormat="1" ht="24.15" customHeight="1">
      <c r="A194" s="39"/>
      <c r="B194" s="40"/>
      <c r="C194" s="281" t="s">
        <v>373</v>
      </c>
      <c r="D194" s="281" t="s">
        <v>832</v>
      </c>
      <c r="E194" s="282" t="s">
        <v>2389</v>
      </c>
      <c r="F194" s="283" t="s">
        <v>2390</v>
      </c>
      <c r="G194" s="284" t="s">
        <v>185</v>
      </c>
      <c r="H194" s="285">
        <v>4</v>
      </c>
      <c r="I194" s="286"/>
      <c r="J194" s="287">
        <f>ROUND(I194*H194,2)</f>
        <v>0</v>
      </c>
      <c r="K194" s="283" t="s">
        <v>1</v>
      </c>
      <c r="L194" s="288"/>
      <c r="M194" s="289" t="s">
        <v>1</v>
      </c>
      <c r="N194" s="290" t="s">
        <v>38</v>
      </c>
      <c r="O194" s="92"/>
      <c r="P194" s="228">
        <f>O194*H194</f>
        <v>0</v>
      </c>
      <c r="Q194" s="228">
        <v>0.029000000000000001</v>
      </c>
      <c r="R194" s="228">
        <f>Q194*H194</f>
        <v>0.11600000000000001</v>
      </c>
      <c r="S194" s="228">
        <v>0</v>
      </c>
      <c r="T194" s="229">
        <f>S194*H194</f>
        <v>0</v>
      </c>
      <c r="U194" s="39"/>
      <c r="V194" s="39"/>
      <c r="W194" s="39"/>
      <c r="X194" s="39"/>
      <c r="Y194" s="39"/>
      <c r="Z194" s="39"/>
      <c r="AA194" s="39"/>
      <c r="AB194" s="39"/>
      <c r="AC194" s="39"/>
      <c r="AD194" s="39"/>
      <c r="AE194" s="39"/>
      <c r="AR194" s="230" t="s">
        <v>399</v>
      </c>
      <c r="AT194" s="230" t="s">
        <v>832</v>
      </c>
      <c r="AU194" s="230" t="s">
        <v>83</v>
      </c>
      <c r="AY194" s="18" t="s">
        <v>160</v>
      </c>
      <c r="BE194" s="231">
        <f>IF(N194="základní",J194,0)</f>
        <v>0</v>
      </c>
      <c r="BF194" s="231">
        <f>IF(N194="snížená",J194,0)</f>
        <v>0</v>
      </c>
      <c r="BG194" s="231">
        <f>IF(N194="zákl. přenesená",J194,0)</f>
        <v>0</v>
      </c>
      <c r="BH194" s="231">
        <f>IF(N194="sníž. přenesená",J194,0)</f>
        <v>0</v>
      </c>
      <c r="BI194" s="231">
        <f>IF(N194="nulová",J194,0)</f>
        <v>0</v>
      </c>
      <c r="BJ194" s="18" t="s">
        <v>81</v>
      </c>
      <c r="BK194" s="231">
        <f>ROUND(I194*H194,2)</f>
        <v>0</v>
      </c>
      <c r="BL194" s="18" t="s">
        <v>251</v>
      </c>
      <c r="BM194" s="230" t="s">
        <v>2391</v>
      </c>
    </row>
    <row r="195" s="2" customFormat="1">
      <c r="A195" s="39"/>
      <c r="B195" s="40"/>
      <c r="C195" s="41"/>
      <c r="D195" s="232" t="s">
        <v>170</v>
      </c>
      <c r="E195" s="41"/>
      <c r="F195" s="233" t="s">
        <v>2390</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170</v>
      </c>
      <c r="AU195" s="18" t="s">
        <v>83</v>
      </c>
    </row>
    <row r="196" s="2" customFormat="1">
      <c r="A196" s="39"/>
      <c r="B196" s="40"/>
      <c r="C196" s="41"/>
      <c r="D196" s="232" t="s">
        <v>292</v>
      </c>
      <c r="E196" s="41"/>
      <c r="F196" s="280" t="s">
        <v>2310</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292</v>
      </c>
      <c r="AU196" s="18" t="s">
        <v>83</v>
      </c>
    </row>
    <row r="197" s="2" customFormat="1" ht="24.15" customHeight="1">
      <c r="A197" s="39"/>
      <c r="B197" s="40"/>
      <c r="C197" s="219" t="s">
        <v>386</v>
      </c>
      <c r="D197" s="219" t="s">
        <v>163</v>
      </c>
      <c r="E197" s="220" t="s">
        <v>2314</v>
      </c>
      <c r="F197" s="221" t="s">
        <v>2315</v>
      </c>
      <c r="G197" s="222" t="s">
        <v>185</v>
      </c>
      <c r="H197" s="223">
        <v>3</v>
      </c>
      <c r="I197" s="224"/>
      <c r="J197" s="225">
        <f>ROUND(I197*H197,2)</f>
        <v>0</v>
      </c>
      <c r="K197" s="221" t="s">
        <v>167</v>
      </c>
      <c r="L197" s="45"/>
      <c r="M197" s="226" t="s">
        <v>1</v>
      </c>
      <c r="N197" s="227" t="s">
        <v>38</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251</v>
      </c>
      <c r="AT197" s="230" t="s">
        <v>163</v>
      </c>
      <c r="AU197" s="230" t="s">
        <v>83</v>
      </c>
      <c r="AY197" s="18" t="s">
        <v>160</v>
      </c>
      <c r="BE197" s="231">
        <f>IF(N197="základní",J197,0)</f>
        <v>0</v>
      </c>
      <c r="BF197" s="231">
        <f>IF(N197="snížená",J197,0)</f>
        <v>0</v>
      </c>
      <c r="BG197" s="231">
        <f>IF(N197="zákl. přenesená",J197,0)</f>
        <v>0</v>
      </c>
      <c r="BH197" s="231">
        <f>IF(N197="sníž. přenesená",J197,0)</f>
        <v>0</v>
      </c>
      <c r="BI197" s="231">
        <f>IF(N197="nulová",J197,0)</f>
        <v>0</v>
      </c>
      <c r="BJ197" s="18" t="s">
        <v>81</v>
      </c>
      <c r="BK197" s="231">
        <f>ROUND(I197*H197,2)</f>
        <v>0</v>
      </c>
      <c r="BL197" s="18" t="s">
        <v>251</v>
      </c>
      <c r="BM197" s="230" t="s">
        <v>2392</v>
      </c>
    </row>
    <row r="198" s="2" customFormat="1">
      <c r="A198" s="39"/>
      <c r="B198" s="40"/>
      <c r="C198" s="41"/>
      <c r="D198" s="232" t="s">
        <v>170</v>
      </c>
      <c r="E198" s="41"/>
      <c r="F198" s="233" t="s">
        <v>2317</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170</v>
      </c>
      <c r="AU198" s="18" t="s">
        <v>83</v>
      </c>
    </row>
    <row r="199" s="2" customFormat="1" ht="24.15" customHeight="1">
      <c r="A199" s="39"/>
      <c r="B199" s="40"/>
      <c r="C199" s="281" t="s">
        <v>393</v>
      </c>
      <c r="D199" s="281" t="s">
        <v>832</v>
      </c>
      <c r="E199" s="282" t="s">
        <v>2318</v>
      </c>
      <c r="F199" s="283" t="s">
        <v>2319</v>
      </c>
      <c r="G199" s="284" t="s">
        <v>185</v>
      </c>
      <c r="H199" s="285">
        <v>3</v>
      </c>
      <c r="I199" s="286"/>
      <c r="J199" s="287">
        <f>ROUND(I199*H199,2)</f>
        <v>0</v>
      </c>
      <c r="K199" s="283" t="s">
        <v>1</v>
      </c>
      <c r="L199" s="288"/>
      <c r="M199" s="289" t="s">
        <v>1</v>
      </c>
      <c r="N199" s="290" t="s">
        <v>38</v>
      </c>
      <c r="O199" s="92"/>
      <c r="P199" s="228">
        <f>O199*H199</f>
        <v>0</v>
      </c>
      <c r="Q199" s="228">
        <v>0.034000000000000002</v>
      </c>
      <c r="R199" s="228">
        <f>Q199*H199</f>
        <v>0.10200000000000001</v>
      </c>
      <c r="S199" s="228">
        <v>0</v>
      </c>
      <c r="T199" s="229">
        <f>S199*H199</f>
        <v>0</v>
      </c>
      <c r="U199" s="39"/>
      <c r="V199" s="39"/>
      <c r="W199" s="39"/>
      <c r="X199" s="39"/>
      <c r="Y199" s="39"/>
      <c r="Z199" s="39"/>
      <c r="AA199" s="39"/>
      <c r="AB199" s="39"/>
      <c r="AC199" s="39"/>
      <c r="AD199" s="39"/>
      <c r="AE199" s="39"/>
      <c r="AR199" s="230" t="s">
        <v>399</v>
      </c>
      <c r="AT199" s="230" t="s">
        <v>832</v>
      </c>
      <c r="AU199" s="230" t="s">
        <v>83</v>
      </c>
      <c r="AY199" s="18" t="s">
        <v>160</v>
      </c>
      <c r="BE199" s="231">
        <f>IF(N199="základní",J199,0)</f>
        <v>0</v>
      </c>
      <c r="BF199" s="231">
        <f>IF(N199="snížená",J199,0)</f>
        <v>0</v>
      </c>
      <c r="BG199" s="231">
        <f>IF(N199="zákl. přenesená",J199,0)</f>
        <v>0</v>
      </c>
      <c r="BH199" s="231">
        <f>IF(N199="sníž. přenesená",J199,0)</f>
        <v>0</v>
      </c>
      <c r="BI199" s="231">
        <f>IF(N199="nulová",J199,0)</f>
        <v>0</v>
      </c>
      <c r="BJ199" s="18" t="s">
        <v>81</v>
      </c>
      <c r="BK199" s="231">
        <f>ROUND(I199*H199,2)</f>
        <v>0</v>
      </c>
      <c r="BL199" s="18" t="s">
        <v>251</v>
      </c>
      <c r="BM199" s="230" t="s">
        <v>2393</v>
      </c>
    </row>
    <row r="200" s="2" customFormat="1">
      <c r="A200" s="39"/>
      <c r="B200" s="40"/>
      <c r="C200" s="41"/>
      <c r="D200" s="232" t="s">
        <v>170</v>
      </c>
      <c r="E200" s="41"/>
      <c r="F200" s="233" t="s">
        <v>2319</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170</v>
      </c>
      <c r="AU200" s="18" t="s">
        <v>83</v>
      </c>
    </row>
    <row r="201" s="2" customFormat="1">
      <c r="A201" s="39"/>
      <c r="B201" s="40"/>
      <c r="C201" s="41"/>
      <c r="D201" s="232" t="s">
        <v>292</v>
      </c>
      <c r="E201" s="41"/>
      <c r="F201" s="280" t="s">
        <v>2310</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292</v>
      </c>
      <c r="AU201" s="18" t="s">
        <v>83</v>
      </c>
    </row>
    <row r="202" s="2" customFormat="1" ht="16.5" customHeight="1">
      <c r="A202" s="39"/>
      <c r="B202" s="40"/>
      <c r="C202" s="219" t="s">
        <v>399</v>
      </c>
      <c r="D202" s="219" t="s">
        <v>163</v>
      </c>
      <c r="E202" s="220" t="s">
        <v>2324</v>
      </c>
      <c r="F202" s="221" t="s">
        <v>2325</v>
      </c>
      <c r="G202" s="222" t="s">
        <v>185</v>
      </c>
      <c r="H202" s="223">
        <v>15</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251</v>
      </c>
      <c r="AT202" s="230" t="s">
        <v>163</v>
      </c>
      <c r="AU202" s="230" t="s">
        <v>83</v>
      </c>
      <c r="AY202" s="18" t="s">
        <v>160</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251</v>
      </c>
      <c r="BM202" s="230" t="s">
        <v>2394</v>
      </c>
    </row>
    <row r="203" s="2" customFormat="1">
      <c r="A203" s="39"/>
      <c r="B203" s="40"/>
      <c r="C203" s="41"/>
      <c r="D203" s="232" t="s">
        <v>170</v>
      </c>
      <c r="E203" s="41"/>
      <c r="F203" s="233" t="s">
        <v>2327</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170</v>
      </c>
      <c r="AU203" s="18" t="s">
        <v>83</v>
      </c>
    </row>
    <row r="204" s="2" customFormat="1" ht="24.15" customHeight="1">
      <c r="A204" s="39"/>
      <c r="B204" s="40"/>
      <c r="C204" s="219" t="s">
        <v>412</v>
      </c>
      <c r="D204" s="219" t="s">
        <v>163</v>
      </c>
      <c r="E204" s="220" t="s">
        <v>2328</v>
      </c>
      <c r="F204" s="221" t="s">
        <v>2329</v>
      </c>
      <c r="G204" s="222" t="s">
        <v>236</v>
      </c>
      <c r="H204" s="223">
        <v>52</v>
      </c>
      <c r="I204" s="224"/>
      <c r="J204" s="225">
        <f>ROUND(I204*H204,2)</f>
        <v>0</v>
      </c>
      <c r="K204" s="221" t="s">
        <v>167</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251</v>
      </c>
      <c r="AT204" s="230" t="s">
        <v>163</v>
      </c>
      <c r="AU204" s="230" t="s">
        <v>83</v>
      </c>
      <c r="AY204" s="18" t="s">
        <v>160</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251</v>
      </c>
      <c r="BM204" s="230" t="s">
        <v>2395</v>
      </c>
    </row>
    <row r="205" s="2" customFormat="1">
      <c r="A205" s="39"/>
      <c r="B205" s="40"/>
      <c r="C205" s="41"/>
      <c r="D205" s="232" t="s">
        <v>170</v>
      </c>
      <c r="E205" s="41"/>
      <c r="F205" s="233" t="s">
        <v>2331</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170</v>
      </c>
      <c r="AU205" s="18" t="s">
        <v>83</v>
      </c>
    </row>
    <row r="206" s="14" customFormat="1">
      <c r="A206" s="14"/>
      <c r="B206" s="247"/>
      <c r="C206" s="248"/>
      <c r="D206" s="232" t="s">
        <v>172</v>
      </c>
      <c r="E206" s="248"/>
      <c r="F206" s="250" t="s">
        <v>2396</v>
      </c>
      <c r="G206" s="248"/>
      <c r="H206" s="251">
        <v>52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172</v>
      </c>
      <c r="AU206" s="257" t="s">
        <v>83</v>
      </c>
      <c r="AV206" s="14" t="s">
        <v>83</v>
      </c>
      <c r="AW206" s="14" t="s">
        <v>4</v>
      </c>
      <c r="AX206" s="14" t="s">
        <v>81</v>
      </c>
      <c r="AY206" s="257" t="s">
        <v>160</v>
      </c>
    </row>
    <row r="207" s="2" customFormat="1" ht="24.15" customHeight="1">
      <c r="A207" s="39"/>
      <c r="B207" s="40"/>
      <c r="C207" s="281" t="s">
        <v>418</v>
      </c>
      <c r="D207" s="281" t="s">
        <v>832</v>
      </c>
      <c r="E207" s="282" t="s">
        <v>2333</v>
      </c>
      <c r="F207" s="283" t="s">
        <v>2334</v>
      </c>
      <c r="G207" s="284" t="s">
        <v>236</v>
      </c>
      <c r="H207" s="285">
        <v>52</v>
      </c>
      <c r="I207" s="286"/>
      <c r="J207" s="287">
        <f>ROUND(I207*H207,2)</f>
        <v>0</v>
      </c>
      <c r="K207" s="283" t="s">
        <v>167</v>
      </c>
      <c r="L207" s="288"/>
      <c r="M207" s="289" t="s">
        <v>1</v>
      </c>
      <c r="N207" s="290" t="s">
        <v>38</v>
      </c>
      <c r="O207" s="92"/>
      <c r="P207" s="228">
        <f>O207*H207</f>
        <v>0</v>
      </c>
      <c r="Q207" s="228">
        <v>0.00040000000000000002</v>
      </c>
      <c r="R207" s="228">
        <f>Q207*H207</f>
        <v>0.020800000000000003</v>
      </c>
      <c r="S207" s="228">
        <v>0</v>
      </c>
      <c r="T207" s="229">
        <f>S207*H207</f>
        <v>0</v>
      </c>
      <c r="U207" s="39"/>
      <c r="V207" s="39"/>
      <c r="W207" s="39"/>
      <c r="X207" s="39"/>
      <c r="Y207" s="39"/>
      <c r="Z207" s="39"/>
      <c r="AA207" s="39"/>
      <c r="AB207" s="39"/>
      <c r="AC207" s="39"/>
      <c r="AD207" s="39"/>
      <c r="AE207" s="39"/>
      <c r="AR207" s="230" t="s">
        <v>1196</v>
      </c>
      <c r="AT207" s="230" t="s">
        <v>832</v>
      </c>
      <c r="AU207" s="230" t="s">
        <v>83</v>
      </c>
      <c r="AY207" s="18" t="s">
        <v>160</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1196</v>
      </c>
      <c r="BM207" s="230" t="s">
        <v>2397</v>
      </c>
    </row>
    <row r="208" s="2" customFormat="1">
      <c r="A208" s="39"/>
      <c r="B208" s="40"/>
      <c r="C208" s="41"/>
      <c r="D208" s="232" t="s">
        <v>170</v>
      </c>
      <c r="E208" s="41"/>
      <c r="F208" s="233" t="s">
        <v>2334</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170</v>
      </c>
      <c r="AU208" s="18" t="s">
        <v>83</v>
      </c>
    </row>
    <row r="209" s="2" customFormat="1" ht="24.15" customHeight="1">
      <c r="A209" s="39"/>
      <c r="B209" s="40"/>
      <c r="C209" s="219" t="s">
        <v>423</v>
      </c>
      <c r="D209" s="219" t="s">
        <v>163</v>
      </c>
      <c r="E209" s="220" t="s">
        <v>2336</v>
      </c>
      <c r="F209" s="221" t="s">
        <v>2337</v>
      </c>
      <c r="G209" s="222" t="s">
        <v>236</v>
      </c>
      <c r="H209" s="223">
        <v>64</v>
      </c>
      <c r="I209" s="224"/>
      <c r="J209" s="225">
        <f>ROUND(I209*H209,2)</f>
        <v>0</v>
      </c>
      <c r="K209" s="221" t="s">
        <v>167</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251</v>
      </c>
      <c r="AT209" s="230" t="s">
        <v>163</v>
      </c>
      <c r="AU209" s="230" t="s">
        <v>83</v>
      </c>
      <c r="AY209" s="18" t="s">
        <v>160</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251</v>
      </c>
      <c r="BM209" s="230" t="s">
        <v>2398</v>
      </c>
    </row>
    <row r="210" s="2" customFormat="1">
      <c r="A210" s="39"/>
      <c r="B210" s="40"/>
      <c r="C210" s="41"/>
      <c r="D210" s="232" t="s">
        <v>170</v>
      </c>
      <c r="E210" s="41"/>
      <c r="F210" s="233" t="s">
        <v>2339</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170</v>
      </c>
      <c r="AU210" s="18" t="s">
        <v>83</v>
      </c>
    </row>
    <row r="211" s="14" customFormat="1">
      <c r="A211" s="14"/>
      <c r="B211" s="247"/>
      <c r="C211" s="248"/>
      <c r="D211" s="232" t="s">
        <v>172</v>
      </c>
      <c r="E211" s="248"/>
      <c r="F211" s="250" t="s">
        <v>2399</v>
      </c>
      <c r="G211" s="248"/>
      <c r="H211" s="251">
        <v>64</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172</v>
      </c>
      <c r="AU211" s="257" t="s">
        <v>83</v>
      </c>
      <c r="AV211" s="14" t="s">
        <v>83</v>
      </c>
      <c r="AW211" s="14" t="s">
        <v>4</v>
      </c>
      <c r="AX211" s="14" t="s">
        <v>81</v>
      </c>
      <c r="AY211" s="257" t="s">
        <v>160</v>
      </c>
    </row>
    <row r="212" s="2" customFormat="1" ht="24.15" customHeight="1">
      <c r="A212" s="39"/>
      <c r="B212" s="40"/>
      <c r="C212" s="281" t="s">
        <v>494</v>
      </c>
      <c r="D212" s="281" t="s">
        <v>832</v>
      </c>
      <c r="E212" s="282" t="s">
        <v>2341</v>
      </c>
      <c r="F212" s="283" t="s">
        <v>2342</v>
      </c>
      <c r="G212" s="284" t="s">
        <v>236</v>
      </c>
      <c r="H212" s="285">
        <v>64</v>
      </c>
      <c r="I212" s="286"/>
      <c r="J212" s="287">
        <f>ROUND(I212*H212,2)</f>
        <v>0</v>
      </c>
      <c r="K212" s="283" t="s">
        <v>167</v>
      </c>
      <c r="L212" s="288"/>
      <c r="M212" s="289" t="s">
        <v>1</v>
      </c>
      <c r="N212" s="290" t="s">
        <v>38</v>
      </c>
      <c r="O212" s="92"/>
      <c r="P212" s="228">
        <f>O212*H212</f>
        <v>0</v>
      </c>
      <c r="Q212" s="228">
        <v>0.001</v>
      </c>
      <c r="R212" s="228">
        <f>Q212*H212</f>
        <v>0.064000000000000001</v>
      </c>
      <c r="S212" s="228">
        <v>0</v>
      </c>
      <c r="T212" s="229">
        <f>S212*H212</f>
        <v>0</v>
      </c>
      <c r="U212" s="39"/>
      <c r="V212" s="39"/>
      <c r="W212" s="39"/>
      <c r="X212" s="39"/>
      <c r="Y212" s="39"/>
      <c r="Z212" s="39"/>
      <c r="AA212" s="39"/>
      <c r="AB212" s="39"/>
      <c r="AC212" s="39"/>
      <c r="AD212" s="39"/>
      <c r="AE212" s="39"/>
      <c r="AR212" s="230" t="s">
        <v>1196</v>
      </c>
      <c r="AT212" s="230" t="s">
        <v>832</v>
      </c>
      <c r="AU212" s="230" t="s">
        <v>83</v>
      </c>
      <c r="AY212" s="18" t="s">
        <v>160</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1196</v>
      </c>
      <c r="BM212" s="230" t="s">
        <v>2400</v>
      </c>
    </row>
    <row r="213" s="2" customFormat="1">
      <c r="A213" s="39"/>
      <c r="B213" s="40"/>
      <c r="C213" s="41"/>
      <c r="D213" s="232" t="s">
        <v>170</v>
      </c>
      <c r="E213" s="41"/>
      <c r="F213" s="233" t="s">
        <v>2342</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170</v>
      </c>
      <c r="AU213" s="18" t="s">
        <v>83</v>
      </c>
    </row>
    <row r="214" s="2" customFormat="1" ht="24.15" customHeight="1">
      <c r="A214" s="39"/>
      <c r="B214" s="40"/>
      <c r="C214" s="219" t="s">
        <v>499</v>
      </c>
      <c r="D214" s="219" t="s">
        <v>163</v>
      </c>
      <c r="E214" s="220" t="s">
        <v>2344</v>
      </c>
      <c r="F214" s="221" t="s">
        <v>2345</v>
      </c>
      <c r="G214" s="222" t="s">
        <v>236</v>
      </c>
      <c r="H214" s="223">
        <v>39</v>
      </c>
      <c r="I214" s="224"/>
      <c r="J214" s="225">
        <f>ROUND(I214*H214,2)</f>
        <v>0</v>
      </c>
      <c r="K214" s="221" t="s">
        <v>167</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251</v>
      </c>
      <c r="AT214" s="230" t="s">
        <v>163</v>
      </c>
      <c r="AU214" s="230" t="s">
        <v>83</v>
      </c>
      <c r="AY214" s="18" t="s">
        <v>160</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251</v>
      </c>
      <c r="BM214" s="230" t="s">
        <v>2401</v>
      </c>
    </row>
    <row r="215" s="2" customFormat="1">
      <c r="A215" s="39"/>
      <c r="B215" s="40"/>
      <c r="C215" s="41"/>
      <c r="D215" s="232" t="s">
        <v>170</v>
      </c>
      <c r="E215" s="41"/>
      <c r="F215" s="233" t="s">
        <v>2347</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170</v>
      </c>
      <c r="AU215" s="18" t="s">
        <v>83</v>
      </c>
    </row>
    <row r="216" s="14" customFormat="1">
      <c r="A216" s="14"/>
      <c r="B216" s="247"/>
      <c r="C216" s="248"/>
      <c r="D216" s="232" t="s">
        <v>172</v>
      </c>
      <c r="E216" s="248"/>
      <c r="F216" s="250" t="s">
        <v>2402</v>
      </c>
      <c r="G216" s="248"/>
      <c r="H216" s="251">
        <v>39</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172</v>
      </c>
      <c r="AU216" s="257" t="s">
        <v>83</v>
      </c>
      <c r="AV216" s="14" t="s">
        <v>83</v>
      </c>
      <c r="AW216" s="14" t="s">
        <v>4</v>
      </c>
      <c r="AX216" s="14" t="s">
        <v>81</v>
      </c>
      <c r="AY216" s="257" t="s">
        <v>160</v>
      </c>
    </row>
    <row r="217" s="2" customFormat="1" ht="24.15" customHeight="1">
      <c r="A217" s="39"/>
      <c r="B217" s="40"/>
      <c r="C217" s="281" t="s">
        <v>515</v>
      </c>
      <c r="D217" s="281" t="s">
        <v>832</v>
      </c>
      <c r="E217" s="282" t="s">
        <v>2349</v>
      </c>
      <c r="F217" s="283" t="s">
        <v>2350</v>
      </c>
      <c r="G217" s="284" t="s">
        <v>236</v>
      </c>
      <c r="H217" s="285">
        <v>39</v>
      </c>
      <c r="I217" s="286"/>
      <c r="J217" s="287">
        <f>ROUND(I217*H217,2)</f>
        <v>0</v>
      </c>
      <c r="K217" s="283" t="s">
        <v>167</v>
      </c>
      <c r="L217" s="288"/>
      <c r="M217" s="289" t="s">
        <v>1</v>
      </c>
      <c r="N217" s="290" t="s">
        <v>38</v>
      </c>
      <c r="O217" s="92"/>
      <c r="P217" s="228">
        <f>O217*H217</f>
        <v>0</v>
      </c>
      <c r="Q217" s="228">
        <v>0.00069999999999999999</v>
      </c>
      <c r="R217" s="228">
        <f>Q217*H217</f>
        <v>0.027300000000000001</v>
      </c>
      <c r="S217" s="228">
        <v>0</v>
      </c>
      <c r="T217" s="229">
        <f>S217*H217</f>
        <v>0</v>
      </c>
      <c r="U217" s="39"/>
      <c r="V217" s="39"/>
      <c r="W217" s="39"/>
      <c r="X217" s="39"/>
      <c r="Y217" s="39"/>
      <c r="Z217" s="39"/>
      <c r="AA217" s="39"/>
      <c r="AB217" s="39"/>
      <c r="AC217" s="39"/>
      <c r="AD217" s="39"/>
      <c r="AE217" s="39"/>
      <c r="AR217" s="230" t="s">
        <v>399</v>
      </c>
      <c r="AT217" s="230" t="s">
        <v>832</v>
      </c>
      <c r="AU217" s="230" t="s">
        <v>83</v>
      </c>
      <c r="AY217" s="18" t="s">
        <v>160</v>
      </c>
      <c r="BE217" s="231">
        <f>IF(N217="základní",J217,0)</f>
        <v>0</v>
      </c>
      <c r="BF217" s="231">
        <f>IF(N217="snížená",J217,0)</f>
        <v>0</v>
      </c>
      <c r="BG217" s="231">
        <f>IF(N217="zákl. přenesená",J217,0)</f>
        <v>0</v>
      </c>
      <c r="BH217" s="231">
        <f>IF(N217="sníž. přenesená",J217,0)</f>
        <v>0</v>
      </c>
      <c r="BI217" s="231">
        <f>IF(N217="nulová",J217,0)</f>
        <v>0</v>
      </c>
      <c r="BJ217" s="18" t="s">
        <v>81</v>
      </c>
      <c r="BK217" s="231">
        <f>ROUND(I217*H217,2)</f>
        <v>0</v>
      </c>
      <c r="BL217" s="18" t="s">
        <v>251</v>
      </c>
      <c r="BM217" s="230" t="s">
        <v>2403</v>
      </c>
    </row>
    <row r="218" s="2" customFormat="1">
      <c r="A218" s="39"/>
      <c r="B218" s="40"/>
      <c r="C218" s="41"/>
      <c r="D218" s="232" t="s">
        <v>170</v>
      </c>
      <c r="E218" s="41"/>
      <c r="F218" s="233" t="s">
        <v>2350</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170</v>
      </c>
      <c r="AU218" s="18" t="s">
        <v>83</v>
      </c>
    </row>
    <row r="219" s="2" customFormat="1" ht="24.15" customHeight="1">
      <c r="A219" s="39"/>
      <c r="B219" s="40"/>
      <c r="C219" s="219" t="s">
        <v>526</v>
      </c>
      <c r="D219" s="219" t="s">
        <v>163</v>
      </c>
      <c r="E219" s="220" t="s">
        <v>2352</v>
      </c>
      <c r="F219" s="221" t="s">
        <v>2353</v>
      </c>
      <c r="G219" s="222" t="s">
        <v>236</v>
      </c>
      <c r="H219" s="223">
        <v>22</v>
      </c>
      <c r="I219" s="224"/>
      <c r="J219" s="225">
        <f>ROUND(I219*H219,2)</f>
        <v>0</v>
      </c>
      <c r="K219" s="221" t="s">
        <v>167</v>
      </c>
      <c r="L219" s="45"/>
      <c r="M219" s="226" t="s">
        <v>1</v>
      </c>
      <c r="N219" s="227" t="s">
        <v>38</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251</v>
      </c>
      <c r="AT219" s="230" t="s">
        <v>163</v>
      </c>
      <c r="AU219" s="230" t="s">
        <v>83</v>
      </c>
      <c r="AY219" s="18" t="s">
        <v>160</v>
      </c>
      <c r="BE219" s="231">
        <f>IF(N219="základní",J219,0)</f>
        <v>0</v>
      </c>
      <c r="BF219" s="231">
        <f>IF(N219="snížená",J219,0)</f>
        <v>0</v>
      </c>
      <c r="BG219" s="231">
        <f>IF(N219="zákl. přenesená",J219,0)</f>
        <v>0</v>
      </c>
      <c r="BH219" s="231">
        <f>IF(N219="sníž. přenesená",J219,0)</f>
        <v>0</v>
      </c>
      <c r="BI219" s="231">
        <f>IF(N219="nulová",J219,0)</f>
        <v>0</v>
      </c>
      <c r="BJ219" s="18" t="s">
        <v>81</v>
      </c>
      <c r="BK219" s="231">
        <f>ROUND(I219*H219,2)</f>
        <v>0</v>
      </c>
      <c r="BL219" s="18" t="s">
        <v>251</v>
      </c>
      <c r="BM219" s="230" t="s">
        <v>2404</v>
      </c>
    </row>
    <row r="220" s="2" customFormat="1">
      <c r="A220" s="39"/>
      <c r="B220" s="40"/>
      <c r="C220" s="41"/>
      <c r="D220" s="232" t="s">
        <v>170</v>
      </c>
      <c r="E220" s="41"/>
      <c r="F220" s="233" t="s">
        <v>2355</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170</v>
      </c>
      <c r="AU220" s="18" t="s">
        <v>83</v>
      </c>
    </row>
    <row r="221" s="14" customFormat="1">
      <c r="A221" s="14"/>
      <c r="B221" s="247"/>
      <c r="C221" s="248"/>
      <c r="D221" s="232" t="s">
        <v>172</v>
      </c>
      <c r="E221" s="248"/>
      <c r="F221" s="250" t="s">
        <v>2405</v>
      </c>
      <c r="G221" s="248"/>
      <c r="H221" s="251">
        <v>22</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172</v>
      </c>
      <c r="AU221" s="257" t="s">
        <v>83</v>
      </c>
      <c r="AV221" s="14" t="s">
        <v>83</v>
      </c>
      <c r="AW221" s="14" t="s">
        <v>4</v>
      </c>
      <c r="AX221" s="14" t="s">
        <v>81</v>
      </c>
      <c r="AY221" s="257" t="s">
        <v>160</v>
      </c>
    </row>
    <row r="222" s="2" customFormat="1" ht="24.15" customHeight="1">
      <c r="A222" s="39"/>
      <c r="B222" s="40"/>
      <c r="C222" s="281" t="s">
        <v>530</v>
      </c>
      <c r="D222" s="281" t="s">
        <v>832</v>
      </c>
      <c r="E222" s="282" t="s">
        <v>2357</v>
      </c>
      <c r="F222" s="283" t="s">
        <v>2358</v>
      </c>
      <c r="G222" s="284" t="s">
        <v>236</v>
      </c>
      <c r="H222" s="285">
        <v>22</v>
      </c>
      <c r="I222" s="286"/>
      <c r="J222" s="287">
        <f>ROUND(I222*H222,2)</f>
        <v>0</v>
      </c>
      <c r="K222" s="283" t="s">
        <v>167</v>
      </c>
      <c r="L222" s="288"/>
      <c r="M222" s="289" t="s">
        <v>1</v>
      </c>
      <c r="N222" s="290" t="s">
        <v>38</v>
      </c>
      <c r="O222" s="92"/>
      <c r="P222" s="228">
        <f>O222*H222</f>
        <v>0</v>
      </c>
      <c r="Q222" s="228">
        <v>0.0014</v>
      </c>
      <c r="R222" s="228">
        <f>Q222*H222</f>
        <v>0.030800000000000001</v>
      </c>
      <c r="S222" s="228">
        <v>0</v>
      </c>
      <c r="T222" s="229">
        <f>S222*H222</f>
        <v>0</v>
      </c>
      <c r="U222" s="39"/>
      <c r="V222" s="39"/>
      <c r="W222" s="39"/>
      <c r="X222" s="39"/>
      <c r="Y222" s="39"/>
      <c r="Z222" s="39"/>
      <c r="AA222" s="39"/>
      <c r="AB222" s="39"/>
      <c r="AC222" s="39"/>
      <c r="AD222" s="39"/>
      <c r="AE222" s="39"/>
      <c r="AR222" s="230" t="s">
        <v>399</v>
      </c>
      <c r="AT222" s="230" t="s">
        <v>832</v>
      </c>
      <c r="AU222" s="230" t="s">
        <v>83</v>
      </c>
      <c r="AY222" s="18" t="s">
        <v>160</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251</v>
      </c>
      <c r="BM222" s="230" t="s">
        <v>2406</v>
      </c>
    </row>
    <row r="223" s="2" customFormat="1">
      <c r="A223" s="39"/>
      <c r="B223" s="40"/>
      <c r="C223" s="41"/>
      <c r="D223" s="232" t="s">
        <v>170</v>
      </c>
      <c r="E223" s="41"/>
      <c r="F223" s="233" t="s">
        <v>2358</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170</v>
      </c>
      <c r="AU223" s="18" t="s">
        <v>83</v>
      </c>
    </row>
    <row r="224" s="2" customFormat="1" ht="24.15" customHeight="1">
      <c r="A224" s="39"/>
      <c r="B224" s="40"/>
      <c r="C224" s="219" t="s">
        <v>539</v>
      </c>
      <c r="D224" s="219" t="s">
        <v>163</v>
      </c>
      <c r="E224" s="220" t="s">
        <v>2360</v>
      </c>
      <c r="F224" s="221" t="s">
        <v>2361</v>
      </c>
      <c r="G224" s="222" t="s">
        <v>236</v>
      </c>
      <c r="H224" s="223">
        <v>13</v>
      </c>
      <c r="I224" s="224"/>
      <c r="J224" s="225">
        <f>ROUND(I224*H224,2)</f>
        <v>0</v>
      </c>
      <c r="K224" s="221" t="s">
        <v>167</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251</v>
      </c>
      <c r="AT224" s="230" t="s">
        <v>163</v>
      </c>
      <c r="AU224" s="230" t="s">
        <v>83</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251</v>
      </c>
      <c r="BM224" s="230" t="s">
        <v>2407</v>
      </c>
    </row>
    <row r="225" s="2" customFormat="1">
      <c r="A225" s="39"/>
      <c r="B225" s="40"/>
      <c r="C225" s="41"/>
      <c r="D225" s="232" t="s">
        <v>170</v>
      </c>
      <c r="E225" s="41"/>
      <c r="F225" s="233" t="s">
        <v>2363</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83</v>
      </c>
    </row>
    <row r="226" s="14" customFormat="1">
      <c r="A226" s="14"/>
      <c r="B226" s="247"/>
      <c r="C226" s="248"/>
      <c r="D226" s="232" t="s">
        <v>172</v>
      </c>
      <c r="E226" s="248"/>
      <c r="F226" s="250" t="s">
        <v>2408</v>
      </c>
      <c r="G226" s="248"/>
      <c r="H226" s="251">
        <v>13</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172</v>
      </c>
      <c r="AU226" s="257" t="s">
        <v>83</v>
      </c>
      <c r="AV226" s="14" t="s">
        <v>83</v>
      </c>
      <c r="AW226" s="14" t="s">
        <v>4</v>
      </c>
      <c r="AX226" s="14" t="s">
        <v>81</v>
      </c>
      <c r="AY226" s="257" t="s">
        <v>160</v>
      </c>
    </row>
    <row r="227" s="2" customFormat="1" ht="24.15" customHeight="1">
      <c r="A227" s="39"/>
      <c r="B227" s="40"/>
      <c r="C227" s="281" t="s">
        <v>546</v>
      </c>
      <c r="D227" s="281" t="s">
        <v>832</v>
      </c>
      <c r="E227" s="282" t="s">
        <v>2364</v>
      </c>
      <c r="F227" s="283" t="s">
        <v>2365</v>
      </c>
      <c r="G227" s="284" t="s">
        <v>236</v>
      </c>
      <c r="H227" s="285">
        <v>13</v>
      </c>
      <c r="I227" s="286"/>
      <c r="J227" s="287">
        <f>ROUND(I227*H227,2)</f>
        <v>0</v>
      </c>
      <c r="K227" s="283" t="s">
        <v>167</v>
      </c>
      <c r="L227" s="288"/>
      <c r="M227" s="289" t="s">
        <v>1</v>
      </c>
      <c r="N227" s="290" t="s">
        <v>38</v>
      </c>
      <c r="O227" s="92"/>
      <c r="P227" s="228">
        <f>O227*H227</f>
        <v>0</v>
      </c>
      <c r="Q227" s="228">
        <v>0.0018</v>
      </c>
      <c r="R227" s="228">
        <f>Q227*H227</f>
        <v>0.023400000000000001</v>
      </c>
      <c r="S227" s="228">
        <v>0</v>
      </c>
      <c r="T227" s="229">
        <f>S227*H227</f>
        <v>0</v>
      </c>
      <c r="U227" s="39"/>
      <c r="V227" s="39"/>
      <c r="W227" s="39"/>
      <c r="X227" s="39"/>
      <c r="Y227" s="39"/>
      <c r="Z227" s="39"/>
      <c r="AA227" s="39"/>
      <c r="AB227" s="39"/>
      <c r="AC227" s="39"/>
      <c r="AD227" s="39"/>
      <c r="AE227" s="39"/>
      <c r="AR227" s="230" t="s">
        <v>399</v>
      </c>
      <c r="AT227" s="230" t="s">
        <v>832</v>
      </c>
      <c r="AU227" s="230" t="s">
        <v>83</v>
      </c>
      <c r="AY227" s="18" t="s">
        <v>160</v>
      </c>
      <c r="BE227" s="231">
        <f>IF(N227="základní",J227,0)</f>
        <v>0</v>
      </c>
      <c r="BF227" s="231">
        <f>IF(N227="snížená",J227,0)</f>
        <v>0</v>
      </c>
      <c r="BG227" s="231">
        <f>IF(N227="zákl. přenesená",J227,0)</f>
        <v>0</v>
      </c>
      <c r="BH227" s="231">
        <f>IF(N227="sníž. přenesená",J227,0)</f>
        <v>0</v>
      </c>
      <c r="BI227" s="231">
        <f>IF(N227="nulová",J227,0)</f>
        <v>0</v>
      </c>
      <c r="BJ227" s="18" t="s">
        <v>81</v>
      </c>
      <c r="BK227" s="231">
        <f>ROUND(I227*H227,2)</f>
        <v>0</v>
      </c>
      <c r="BL227" s="18" t="s">
        <v>251</v>
      </c>
      <c r="BM227" s="230" t="s">
        <v>2409</v>
      </c>
    </row>
    <row r="228" s="2" customFormat="1">
      <c r="A228" s="39"/>
      <c r="B228" s="40"/>
      <c r="C228" s="41"/>
      <c r="D228" s="232" t="s">
        <v>170</v>
      </c>
      <c r="E228" s="41"/>
      <c r="F228" s="233" t="s">
        <v>2365</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170</v>
      </c>
      <c r="AU228" s="18" t="s">
        <v>83</v>
      </c>
    </row>
    <row r="229" s="2" customFormat="1" ht="24.15" customHeight="1">
      <c r="A229" s="39"/>
      <c r="B229" s="40"/>
      <c r="C229" s="219" t="s">
        <v>554</v>
      </c>
      <c r="D229" s="219" t="s">
        <v>163</v>
      </c>
      <c r="E229" s="220" t="s">
        <v>2367</v>
      </c>
      <c r="F229" s="221" t="s">
        <v>2368</v>
      </c>
      <c r="G229" s="222" t="s">
        <v>236</v>
      </c>
      <c r="H229" s="223">
        <v>5</v>
      </c>
      <c r="I229" s="224"/>
      <c r="J229" s="225">
        <f>ROUND(I229*H229,2)</f>
        <v>0</v>
      </c>
      <c r="K229" s="221" t="s">
        <v>167</v>
      </c>
      <c r="L229" s="45"/>
      <c r="M229" s="226" t="s">
        <v>1</v>
      </c>
      <c r="N229" s="227" t="s">
        <v>38</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251</v>
      </c>
      <c r="AT229" s="230" t="s">
        <v>163</v>
      </c>
      <c r="AU229" s="230" t="s">
        <v>83</v>
      </c>
      <c r="AY229" s="18" t="s">
        <v>160</v>
      </c>
      <c r="BE229" s="231">
        <f>IF(N229="základní",J229,0)</f>
        <v>0</v>
      </c>
      <c r="BF229" s="231">
        <f>IF(N229="snížená",J229,0)</f>
        <v>0</v>
      </c>
      <c r="BG229" s="231">
        <f>IF(N229="zákl. přenesená",J229,0)</f>
        <v>0</v>
      </c>
      <c r="BH229" s="231">
        <f>IF(N229="sníž. přenesená",J229,0)</f>
        <v>0</v>
      </c>
      <c r="BI229" s="231">
        <f>IF(N229="nulová",J229,0)</f>
        <v>0</v>
      </c>
      <c r="BJ229" s="18" t="s">
        <v>81</v>
      </c>
      <c r="BK229" s="231">
        <f>ROUND(I229*H229,2)</f>
        <v>0</v>
      </c>
      <c r="BL229" s="18" t="s">
        <v>251</v>
      </c>
      <c r="BM229" s="230" t="s">
        <v>2410</v>
      </c>
    </row>
    <row r="230" s="2" customFormat="1">
      <c r="A230" s="39"/>
      <c r="B230" s="40"/>
      <c r="C230" s="41"/>
      <c r="D230" s="232" t="s">
        <v>170</v>
      </c>
      <c r="E230" s="41"/>
      <c r="F230" s="233" t="s">
        <v>2370</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170</v>
      </c>
      <c r="AU230" s="18" t="s">
        <v>83</v>
      </c>
    </row>
    <row r="231" s="14" customFormat="1">
      <c r="A231" s="14"/>
      <c r="B231" s="247"/>
      <c r="C231" s="248"/>
      <c r="D231" s="232" t="s">
        <v>172</v>
      </c>
      <c r="E231" s="248"/>
      <c r="F231" s="250" t="s">
        <v>2411</v>
      </c>
      <c r="G231" s="248"/>
      <c r="H231" s="251">
        <v>5</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172</v>
      </c>
      <c r="AU231" s="257" t="s">
        <v>83</v>
      </c>
      <c r="AV231" s="14" t="s">
        <v>83</v>
      </c>
      <c r="AW231" s="14" t="s">
        <v>4</v>
      </c>
      <c r="AX231" s="14" t="s">
        <v>81</v>
      </c>
      <c r="AY231" s="257" t="s">
        <v>160</v>
      </c>
    </row>
    <row r="232" s="2" customFormat="1" ht="24.15" customHeight="1">
      <c r="A232" s="39"/>
      <c r="B232" s="40"/>
      <c r="C232" s="281" t="s">
        <v>562</v>
      </c>
      <c r="D232" s="281" t="s">
        <v>832</v>
      </c>
      <c r="E232" s="282" t="s">
        <v>2372</v>
      </c>
      <c r="F232" s="283" t="s">
        <v>2373</v>
      </c>
      <c r="G232" s="284" t="s">
        <v>236</v>
      </c>
      <c r="H232" s="285">
        <v>5</v>
      </c>
      <c r="I232" s="286"/>
      <c r="J232" s="287">
        <f>ROUND(I232*H232,2)</f>
        <v>0</v>
      </c>
      <c r="K232" s="283" t="s">
        <v>167</v>
      </c>
      <c r="L232" s="288"/>
      <c r="M232" s="289" t="s">
        <v>1</v>
      </c>
      <c r="N232" s="290" t="s">
        <v>38</v>
      </c>
      <c r="O232" s="92"/>
      <c r="P232" s="228">
        <f>O232*H232</f>
        <v>0</v>
      </c>
      <c r="Q232" s="228">
        <v>0.0020999999999999999</v>
      </c>
      <c r="R232" s="228">
        <f>Q232*H232</f>
        <v>0.010499999999999999</v>
      </c>
      <c r="S232" s="228">
        <v>0</v>
      </c>
      <c r="T232" s="229">
        <f>S232*H232</f>
        <v>0</v>
      </c>
      <c r="U232" s="39"/>
      <c r="V232" s="39"/>
      <c r="W232" s="39"/>
      <c r="X232" s="39"/>
      <c r="Y232" s="39"/>
      <c r="Z232" s="39"/>
      <c r="AA232" s="39"/>
      <c r="AB232" s="39"/>
      <c r="AC232" s="39"/>
      <c r="AD232" s="39"/>
      <c r="AE232" s="39"/>
      <c r="AR232" s="230" t="s">
        <v>399</v>
      </c>
      <c r="AT232" s="230" t="s">
        <v>832</v>
      </c>
      <c r="AU232" s="230" t="s">
        <v>83</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251</v>
      </c>
      <c r="BM232" s="230" t="s">
        <v>2412</v>
      </c>
    </row>
    <row r="233" s="2" customFormat="1">
      <c r="A233" s="39"/>
      <c r="B233" s="40"/>
      <c r="C233" s="41"/>
      <c r="D233" s="232" t="s">
        <v>170</v>
      </c>
      <c r="E233" s="41"/>
      <c r="F233" s="233" t="s">
        <v>2373</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83</v>
      </c>
    </row>
    <row r="234" s="2" customFormat="1" ht="24.15" customHeight="1">
      <c r="A234" s="39"/>
      <c r="B234" s="40"/>
      <c r="C234" s="219" t="s">
        <v>580</v>
      </c>
      <c r="D234" s="219" t="s">
        <v>163</v>
      </c>
      <c r="E234" s="220" t="s">
        <v>2375</v>
      </c>
      <c r="F234" s="221" t="s">
        <v>2376</v>
      </c>
      <c r="G234" s="222" t="s">
        <v>236</v>
      </c>
      <c r="H234" s="223">
        <v>12</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251</v>
      </c>
      <c r="AT234" s="230" t="s">
        <v>163</v>
      </c>
      <c r="AU234" s="230" t="s">
        <v>83</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251</v>
      </c>
      <c r="BM234" s="230" t="s">
        <v>2413</v>
      </c>
    </row>
    <row r="235" s="2" customFormat="1">
      <c r="A235" s="39"/>
      <c r="B235" s="40"/>
      <c r="C235" s="41"/>
      <c r="D235" s="232" t="s">
        <v>170</v>
      </c>
      <c r="E235" s="41"/>
      <c r="F235" s="233" t="s">
        <v>2370</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83</v>
      </c>
    </row>
    <row r="236" s="14" customFormat="1">
      <c r="A236" s="14"/>
      <c r="B236" s="247"/>
      <c r="C236" s="248"/>
      <c r="D236" s="232" t="s">
        <v>172</v>
      </c>
      <c r="E236" s="248"/>
      <c r="F236" s="250" t="s">
        <v>2414</v>
      </c>
      <c r="G236" s="248"/>
      <c r="H236" s="251">
        <v>12</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172</v>
      </c>
      <c r="AU236" s="257" t="s">
        <v>83</v>
      </c>
      <c r="AV236" s="14" t="s">
        <v>83</v>
      </c>
      <c r="AW236" s="14" t="s">
        <v>4</v>
      </c>
      <c r="AX236" s="14" t="s">
        <v>81</v>
      </c>
      <c r="AY236" s="257" t="s">
        <v>160</v>
      </c>
    </row>
    <row r="237" s="2" customFormat="1" ht="24.15" customHeight="1">
      <c r="A237" s="39"/>
      <c r="B237" s="40"/>
      <c r="C237" s="281" t="s">
        <v>587</v>
      </c>
      <c r="D237" s="281" t="s">
        <v>832</v>
      </c>
      <c r="E237" s="282" t="s">
        <v>2379</v>
      </c>
      <c r="F237" s="283" t="s">
        <v>2380</v>
      </c>
      <c r="G237" s="284" t="s">
        <v>236</v>
      </c>
      <c r="H237" s="285">
        <v>12</v>
      </c>
      <c r="I237" s="286"/>
      <c r="J237" s="287">
        <f>ROUND(I237*H237,2)</f>
        <v>0</v>
      </c>
      <c r="K237" s="283" t="s">
        <v>1</v>
      </c>
      <c r="L237" s="288"/>
      <c r="M237" s="289" t="s">
        <v>1</v>
      </c>
      <c r="N237" s="290" t="s">
        <v>38</v>
      </c>
      <c r="O237" s="92"/>
      <c r="P237" s="228">
        <f>O237*H237</f>
        <v>0</v>
      </c>
      <c r="Q237" s="228">
        <v>0.0020999999999999999</v>
      </c>
      <c r="R237" s="228">
        <f>Q237*H237</f>
        <v>0.0252</v>
      </c>
      <c r="S237" s="228">
        <v>0</v>
      </c>
      <c r="T237" s="229">
        <f>S237*H237</f>
        <v>0</v>
      </c>
      <c r="U237" s="39"/>
      <c r="V237" s="39"/>
      <c r="W237" s="39"/>
      <c r="X237" s="39"/>
      <c r="Y237" s="39"/>
      <c r="Z237" s="39"/>
      <c r="AA237" s="39"/>
      <c r="AB237" s="39"/>
      <c r="AC237" s="39"/>
      <c r="AD237" s="39"/>
      <c r="AE237" s="39"/>
      <c r="AR237" s="230" t="s">
        <v>1196</v>
      </c>
      <c r="AT237" s="230" t="s">
        <v>832</v>
      </c>
      <c r="AU237" s="230" t="s">
        <v>83</v>
      </c>
      <c r="AY237" s="18" t="s">
        <v>160</v>
      </c>
      <c r="BE237" s="231">
        <f>IF(N237="základní",J237,0)</f>
        <v>0</v>
      </c>
      <c r="BF237" s="231">
        <f>IF(N237="snížená",J237,0)</f>
        <v>0</v>
      </c>
      <c r="BG237" s="231">
        <f>IF(N237="zákl. přenesená",J237,0)</f>
        <v>0</v>
      </c>
      <c r="BH237" s="231">
        <f>IF(N237="sníž. přenesená",J237,0)</f>
        <v>0</v>
      </c>
      <c r="BI237" s="231">
        <f>IF(N237="nulová",J237,0)</f>
        <v>0</v>
      </c>
      <c r="BJ237" s="18" t="s">
        <v>81</v>
      </c>
      <c r="BK237" s="231">
        <f>ROUND(I237*H237,2)</f>
        <v>0</v>
      </c>
      <c r="BL237" s="18" t="s">
        <v>1196</v>
      </c>
      <c r="BM237" s="230" t="s">
        <v>2415</v>
      </c>
    </row>
    <row r="238" s="2" customFormat="1">
      <c r="A238" s="39"/>
      <c r="B238" s="40"/>
      <c r="C238" s="41"/>
      <c r="D238" s="232" t="s">
        <v>170</v>
      </c>
      <c r="E238" s="41"/>
      <c r="F238" s="233" t="s">
        <v>2373</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170</v>
      </c>
      <c r="AU238" s="18" t="s">
        <v>83</v>
      </c>
    </row>
    <row r="239" s="12" customFormat="1" ht="25.92" customHeight="1">
      <c r="A239" s="12"/>
      <c r="B239" s="203"/>
      <c r="C239" s="204"/>
      <c r="D239" s="205" t="s">
        <v>72</v>
      </c>
      <c r="E239" s="206" t="s">
        <v>2248</v>
      </c>
      <c r="F239" s="206" t="s">
        <v>2249</v>
      </c>
      <c r="G239" s="204"/>
      <c r="H239" s="204"/>
      <c r="I239" s="207"/>
      <c r="J239" s="208">
        <f>BK239</f>
        <v>0</v>
      </c>
      <c r="K239" s="204"/>
      <c r="L239" s="209"/>
      <c r="M239" s="210"/>
      <c r="N239" s="211"/>
      <c r="O239" s="211"/>
      <c r="P239" s="212">
        <f>SUM(P240:P252)</f>
        <v>0</v>
      </c>
      <c r="Q239" s="211"/>
      <c r="R239" s="212">
        <f>SUM(R240:R252)</f>
        <v>0</v>
      </c>
      <c r="S239" s="211"/>
      <c r="T239" s="213">
        <f>SUM(T240:T252)</f>
        <v>0</v>
      </c>
      <c r="U239" s="12"/>
      <c r="V239" s="12"/>
      <c r="W239" s="12"/>
      <c r="X239" s="12"/>
      <c r="Y239" s="12"/>
      <c r="Z239" s="12"/>
      <c r="AA239" s="12"/>
      <c r="AB239" s="12"/>
      <c r="AC239" s="12"/>
      <c r="AD239" s="12"/>
      <c r="AE239" s="12"/>
      <c r="AR239" s="214" t="s">
        <v>168</v>
      </c>
      <c r="AT239" s="215" t="s">
        <v>72</v>
      </c>
      <c r="AU239" s="215" t="s">
        <v>73</v>
      </c>
      <c r="AY239" s="214" t="s">
        <v>160</v>
      </c>
      <c r="BK239" s="216">
        <f>SUM(BK240:BK252)</f>
        <v>0</v>
      </c>
    </row>
    <row r="240" s="2" customFormat="1" ht="16.5" customHeight="1">
      <c r="A240" s="39"/>
      <c r="B240" s="40"/>
      <c r="C240" s="219" t="s">
        <v>603</v>
      </c>
      <c r="D240" s="219" t="s">
        <v>163</v>
      </c>
      <c r="E240" s="220" t="s">
        <v>2416</v>
      </c>
      <c r="F240" s="221" t="s">
        <v>2266</v>
      </c>
      <c r="G240" s="222" t="s">
        <v>693</v>
      </c>
      <c r="H240" s="223">
        <v>1</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251</v>
      </c>
      <c r="AT240" s="230" t="s">
        <v>163</v>
      </c>
      <c r="AU240" s="230" t="s">
        <v>81</v>
      </c>
      <c r="AY240" s="18" t="s">
        <v>160</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251</v>
      </c>
      <c r="BM240" s="230" t="s">
        <v>2417</v>
      </c>
    </row>
    <row r="241" s="2" customFormat="1" ht="21.75" customHeight="1">
      <c r="A241" s="39"/>
      <c r="B241" s="40"/>
      <c r="C241" s="219" t="s">
        <v>611</v>
      </c>
      <c r="D241" s="219" t="s">
        <v>163</v>
      </c>
      <c r="E241" s="220" t="s">
        <v>2418</v>
      </c>
      <c r="F241" s="221" t="s">
        <v>2419</v>
      </c>
      <c r="G241" s="222" t="s">
        <v>693</v>
      </c>
      <c r="H241" s="223">
        <v>22</v>
      </c>
      <c r="I241" s="224"/>
      <c r="J241" s="225">
        <f>ROUND(I241*H241,2)</f>
        <v>0</v>
      </c>
      <c r="K241" s="221" t="s">
        <v>1</v>
      </c>
      <c r="L241" s="45"/>
      <c r="M241" s="226" t="s">
        <v>1</v>
      </c>
      <c r="N241" s="227" t="s">
        <v>38</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251</v>
      </c>
      <c r="AT241" s="230" t="s">
        <v>163</v>
      </c>
      <c r="AU241" s="230" t="s">
        <v>81</v>
      </c>
      <c r="AY241" s="18" t="s">
        <v>160</v>
      </c>
      <c r="BE241" s="231">
        <f>IF(N241="základní",J241,0)</f>
        <v>0</v>
      </c>
      <c r="BF241" s="231">
        <f>IF(N241="snížená",J241,0)</f>
        <v>0</v>
      </c>
      <c r="BG241" s="231">
        <f>IF(N241="zákl. přenesená",J241,0)</f>
        <v>0</v>
      </c>
      <c r="BH241" s="231">
        <f>IF(N241="sníž. přenesená",J241,0)</f>
        <v>0</v>
      </c>
      <c r="BI241" s="231">
        <f>IF(N241="nulová",J241,0)</f>
        <v>0</v>
      </c>
      <c r="BJ241" s="18" t="s">
        <v>81</v>
      </c>
      <c r="BK241" s="231">
        <f>ROUND(I241*H241,2)</f>
        <v>0</v>
      </c>
      <c r="BL241" s="18" t="s">
        <v>251</v>
      </c>
      <c r="BM241" s="230" t="s">
        <v>2420</v>
      </c>
    </row>
    <row r="242" s="2" customFormat="1">
      <c r="A242" s="39"/>
      <c r="B242" s="40"/>
      <c r="C242" s="41"/>
      <c r="D242" s="232" t="s">
        <v>170</v>
      </c>
      <c r="E242" s="41"/>
      <c r="F242" s="233" t="s">
        <v>2421</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170</v>
      </c>
      <c r="AU242" s="18" t="s">
        <v>81</v>
      </c>
    </row>
    <row r="243" s="2" customFormat="1" ht="16.5" customHeight="1">
      <c r="A243" s="39"/>
      <c r="B243" s="40"/>
      <c r="C243" s="219" t="s">
        <v>616</v>
      </c>
      <c r="D243" s="219" t="s">
        <v>163</v>
      </c>
      <c r="E243" s="220" t="s">
        <v>2422</v>
      </c>
      <c r="F243" s="221" t="s">
        <v>2423</v>
      </c>
      <c r="G243" s="222" t="s">
        <v>1486</v>
      </c>
      <c r="H243" s="223">
        <v>15</v>
      </c>
      <c r="I243" s="224"/>
      <c r="J243" s="225">
        <f>ROUND(I243*H243,2)</f>
        <v>0</v>
      </c>
      <c r="K243" s="221" t="s">
        <v>1</v>
      </c>
      <c r="L243" s="45"/>
      <c r="M243" s="226" t="s">
        <v>1</v>
      </c>
      <c r="N243" s="227" t="s">
        <v>38</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251</v>
      </c>
      <c r="AT243" s="230" t="s">
        <v>163</v>
      </c>
      <c r="AU243" s="230" t="s">
        <v>81</v>
      </c>
      <c r="AY243" s="18" t="s">
        <v>160</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251</v>
      </c>
      <c r="BM243" s="230" t="s">
        <v>2424</v>
      </c>
    </row>
    <row r="244" s="2" customFormat="1">
      <c r="A244" s="39"/>
      <c r="B244" s="40"/>
      <c r="C244" s="41"/>
      <c r="D244" s="232" t="s">
        <v>170</v>
      </c>
      <c r="E244" s="41"/>
      <c r="F244" s="233" t="s">
        <v>2423</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170</v>
      </c>
      <c r="AU244" s="18" t="s">
        <v>81</v>
      </c>
    </row>
    <row r="245" s="2" customFormat="1" ht="16.5" customHeight="1">
      <c r="A245" s="39"/>
      <c r="B245" s="40"/>
      <c r="C245" s="219" t="s">
        <v>631</v>
      </c>
      <c r="D245" s="219" t="s">
        <v>163</v>
      </c>
      <c r="E245" s="220" t="s">
        <v>2425</v>
      </c>
      <c r="F245" s="221" t="s">
        <v>2426</v>
      </c>
      <c r="G245" s="222" t="s">
        <v>1952</v>
      </c>
      <c r="H245" s="223">
        <v>1</v>
      </c>
      <c r="I245" s="224"/>
      <c r="J245" s="225">
        <f>ROUND(I245*H245,2)</f>
        <v>0</v>
      </c>
      <c r="K245" s="221" t="s">
        <v>1</v>
      </c>
      <c r="L245" s="45"/>
      <c r="M245" s="226" t="s">
        <v>1</v>
      </c>
      <c r="N245" s="227" t="s">
        <v>38</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251</v>
      </c>
      <c r="AT245" s="230" t="s">
        <v>163</v>
      </c>
      <c r="AU245" s="230" t="s">
        <v>81</v>
      </c>
      <c r="AY245" s="18" t="s">
        <v>160</v>
      </c>
      <c r="BE245" s="231">
        <f>IF(N245="základní",J245,0)</f>
        <v>0</v>
      </c>
      <c r="BF245" s="231">
        <f>IF(N245="snížená",J245,0)</f>
        <v>0</v>
      </c>
      <c r="BG245" s="231">
        <f>IF(N245="zákl. přenesená",J245,0)</f>
        <v>0</v>
      </c>
      <c r="BH245" s="231">
        <f>IF(N245="sníž. přenesená",J245,0)</f>
        <v>0</v>
      </c>
      <c r="BI245" s="231">
        <f>IF(N245="nulová",J245,0)</f>
        <v>0</v>
      </c>
      <c r="BJ245" s="18" t="s">
        <v>81</v>
      </c>
      <c r="BK245" s="231">
        <f>ROUND(I245*H245,2)</f>
        <v>0</v>
      </c>
      <c r="BL245" s="18" t="s">
        <v>251</v>
      </c>
      <c r="BM245" s="230" t="s">
        <v>2427</v>
      </c>
    </row>
    <row r="246" s="2" customFormat="1">
      <c r="A246" s="39"/>
      <c r="B246" s="40"/>
      <c r="C246" s="41"/>
      <c r="D246" s="232" t="s">
        <v>170</v>
      </c>
      <c r="E246" s="41"/>
      <c r="F246" s="233" t="s">
        <v>2426</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170</v>
      </c>
      <c r="AU246" s="18" t="s">
        <v>81</v>
      </c>
    </row>
    <row r="247" s="2" customFormat="1" ht="16.5" customHeight="1">
      <c r="A247" s="39"/>
      <c r="B247" s="40"/>
      <c r="C247" s="219" t="s">
        <v>638</v>
      </c>
      <c r="D247" s="219" t="s">
        <v>163</v>
      </c>
      <c r="E247" s="220" t="s">
        <v>2428</v>
      </c>
      <c r="F247" s="221" t="s">
        <v>907</v>
      </c>
      <c r="G247" s="222" t="s">
        <v>1115</v>
      </c>
      <c r="H247" s="291"/>
      <c r="I247" s="224"/>
      <c r="J247" s="225">
        <f>ROUND(I247*H247,2)</f>
        <v>0</v>
      </c>
      <c r="K247" s="221" t="s">
        <v>1</v>
      </c>
      <c r="L247" s="45"/>
      <c r="M247" s="226" t="s">
        <v>1</v>
      </c>
      <c r="N247" s="227" t="s">
        <v>38</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251</v>
      </c>
      <c r="AT247" s="230" t="s">
        <v>163</v>
      </c>
      <c r="AU247" s="230" t="s">
        <v>81</v>
      </c>
      <c r="AY247" s="18" t="s">
        <v>160</v>
      </c>
      <c r="BE247" s="231">
        <f>IF(N247="základní",J247,0)</f>
        <v>0</v>
      </c>
      <c r="BF247" s="231">
        <f>IF(N247="snížená",J247,0)</f>
        <v>0</v>
      </c>
      <c r="BG247" s="231">
        <f>IF(N247="zákl. přenesená",J247,0)</f>
        <v>0</v>
      </c>
      <c r="BH247" s="231">
        <f>IF(N247="sníž. přenesená",J247,0)</f>
        <v>0</v>
      </c>
      <c r="BI247" s="231">
        <f>IF(N247="nulová",J247,0)</f>
        <v>0</v>
      </c>
      <c r="BJ247" s="18" t="s">
        <v>81</v>
      </c>
      <c r="BK247" s="231">
        <f>ROUND(I247*H247,2)</f>
        <v>0</v>
      </c>
      <c r="BL247" s="18" t="s">
        <v>251</v>
      </c>
      <c r="BM247" s="230" t="s">
        <v>2429</v>
      </c>
    </row>
    <row r="248" s="2" customFormat="1">
      <c r="A248" s="39"/>
      <c r="B248" s="40"/>
      <c r="C248" s="41"/>
      <c r="D248" s="232" t="s">
        <v>170</v>
      </c>
      <c r="E248" s="41"/>
      <c r="F248" s="233" t="s">
        <v>907</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170</v>
      </c>
      <c r="AU248" s="18" t="s">
        <v>81</v>
      </c>
    </row>
    <row r="249" s="2" customFormat="1" ht="16.5" customHeight="1">
      <c r="A249" s="39"/>
      <c r="B249" s="40"/>
      <c r="C249" s="219" t="s">
        <v>645</v>
      </c>
      <c r="D249" s="219" t="s">
        <v>163</v>
      </c>
      <c r="E249" s="220" t="s">
        <v>2430</v>
      </c>
      <c r="F249" s="221" t="s">
        <v>2431</v>
      </c>
      <c r="G249" s="222" t="s">
        <v>693</v>
      </c>
      <c r="H249" s="223">
        <v>1</v>
      </c>
      <c r="I249" s="224"/>
      <c r="J249" s="225">
        <f>ROUND(I249*H249,2)</f>
        <v>0</v>
      </c>
      <c r="K249" s="221" t="s">
        <v>1</v>
      </c>
      <c r="L249" s="45"/>
      <c r="M249" s="226" t="s">
        <v>1</v>
      </c>
      <c r="N249" s="227" t="s">
        <v>38</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251</v>
      </c>
      <c r="AT249" s="230" t="s">
        <v>163</v>
      </c>
      <c r="AU249" s="230" t="s">
        <v>81</v>
      </c>
      <c r="AY249" s="18" t="s">
        <v>160</v>
      </c>
      <c r="BE249" s="231">
        <f>IF(N249="základní",J249,0)</f>
        <v>0</v>
      </c>
      <c r="BF249" s="231">
        <f>IF(N249="snížená",J249,0)</f>
        <v>0</v>
      </c>
      <c r="BG249" s="231">
        <f>IF(N249="zákl. přenesená",J249,0)</f>
        <v>0</v>
      </c>
      <c r="BH249" s="231">
        <f>IF(N249="sníž. přenesená",J249,0)</f>
        <v>0</v>
      </c>
      <c r="BI249" s="231">
        <f>IF(N249="nulová",J249,0)</f>
        <v>0</v>
      </c>
      <c r="BJ249" s="18" t="s">
        <v>81</v>
      </c>
      <c r="BK249" s="231">
        <f>ROUND(I249*H249,2)</f>
        <v>0</v>
      </c>
      <c r="BL249" s="18" t="s">
        <v>251</v>
      </c>
      <c r="BM249" s="230" t="s">
        <v>2432</v>
      </c>
    </row>
    <row r="250" s="2" customFormat="1">
      <c r="A250" s="39"/>
      <c r="B250" s="40"/>
      <c r="C250" s="41"/>
      <c r="D250" s="232" t="s">
        <v>170</v>
      </c>
      <c r="E250" s="41"/>
      <c r="F250" s="233" t="s">
        <v>2431</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170</v>
      </c>
      <c r="AU250" s="18" t="s">
        <v>81</v>
      </c>
    </row>
    <row r="251" s="2" customFormat="1" ht="16.5" customHeight="1">
      <c r="A251" s="39"/>
      <c r="B251" s="40"/>
      <c r="C251" s="219" t="s">
        <v>651</v>
      </c>
      <c r="D251" s="219" t="s">
        <v>163</v>
      </c>
      <c r="E251" s="220" t="s">
        <v>2433</v>
      </c>
      <c r="F251" s="221" t="s">
        <v>2434</v>
      </c>
      <c r="G251" s="222" t="s">
        <v>693</v>
      </c>
      <c r="H251" s="223">
        <v>1</v>
      </c>
      <c r="I251" s="224"/>
      <c r="J251" s="225">
        <f>ROUND(I251*H251,2)</f>
        <v>0</v>
      </c>
      <c r="K251" s="221" t="s">
        <v>1</v>
      </c>
      <c r="L251" s="45"/>
      <c r="M251" s="226" t="s">
        <v>1</v>
      </c>
      <c r="N251" s="227" t="s">
        <v>38</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251</v>
      </c>
      <c r="AT251" s="230" t="s">
        <v>163</v>
      </c>
      <c r="AU251" s="230" t="s">
        <v>81</v>
      </c>
      <c r="AY251" s="18" t="s">
        <v>160</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251</v>
      </c>
      <c r="BM251" s="230" t="s">
        <v>2435</v>
      </c>
    </row>
    <row r="252" s="2" customFormat="1">
      <c r="A252" s="39"/>
      <c r="B252" s="40"/>
      <c r="C252" s="41"/>
      <c r="D252" s="232" t="s">
        <v>170</v>
      </c>
      <c r="E252" s="41"/>
      <c r="F252" s="233" t="s">
        <v>2434</v>
      </c>
      <c r="G252" s="41"/>
      <c r="H252" s="41"/>
      <c r="I252" s="234"/>
      <c r="J252" s="41"/>
      <c r="K252" s="41"/>
      <c r="L252" s="45"/>
      <c r="M252" s="297"/>
      <c r="N252" s="298"/>
      <c r="O252" s="294"/>
      <c r="P252" s="294"/>
      <c r="Q252" s="294"/>
      <c r="R252" s="294"/>
      <c r="S252" s="294"/>
      <c r="T252" s="299"/>
      <c r="U252" s="39"/>
      <c r="V252" s="39"/>
      <c r="W252" s="39"/>
      <c r="X252" s="39"/>
      <c r="Y252" s="39"/>
      <c r="Z252" s="39"/>
      <c r="AA252" s="39"/>
      <c r="AB252" s="39"/>
      <c r="AC252" s="39"/>
      <c r="AD252" s="39"/>
      <c r="AE252" s="39"/>
      <c r="AT252" s="18" t="s">
        <v>170</v>
      </c>
      <c r="AU252" s="18" t="s">
        <v>81</v>
      </c>
    </row>
    <row r="253" s="2" customFormat="1" ht="6.96" customHeight="1">
      <c r="A253" s="39"/>
      <c r="B253" s="67"/>
      <c r="C253" s="68"/>
      <c r="D253" s="68"/>
      <c r="E253" s="68"/>
      <c r="F253" s="68"/>
      <c r="G253" s="68"/>
      <c r="H253" s="68"/>
      <c r="I253" s="68"/>
      <c r="J253" s="68"/>
      <c r="K253" s="68"/>
      <c r="L253" s="45"/>
      <c r="M253" s="39"/>
      <c r="O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RSnk8PhTqk3L0ugOfNGqeqBHyku7CxQbMNONCMYgG5ud9wyNMqCjc5bjz/R9tpiR9hvV5mdvBnJGOCTpBUTkOg==" hashValue="Aq53OZkecK1zQspU4o6lUOweTa7LZ0wjOhICSCp5zpSaGhGMhVOwrVxW4STvCEqcvmT06VC9hwfid3zlvSjhBw==" algorithmName="SHA-512" password="CC35"/>
  <autoFilter ref="C119:K25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2436</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ROUND(J119,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ROUND((SUM(BE119:BE190)),  2)</f>
        <v>0</v>
      </c>
      <c r="G33" s="39"/>
      <c r="H33" s="39"/>
      <c r="I33" s="156">
        <v>0.20999999999999999</v>
      </c>
      <c r="J33" s="155">
        <f>ROUND(((SUM(BE119:BE190))*I33),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ROUND((SUM(BF119:BF190)),  2)</f>
        <v>0</v>
      </c>
      <c r="G34" s="39"/>
      <c r="H34" s="39"/>
      <c r="I34" s="156">
        <v>0.14999999999999999</v>
      </c>
      <c r="J34" s="155">
        <f>ROUND(((SUM(BF119:BF190))*I34),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ROUND((SUM(BG119:BG190)),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ROUND((SUM(BH119:BH190)),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ROUND((SUM(BI119:BI190)),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D.1.4.C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2437</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2438</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2115</v>
      </c>
      <c r="E99" s="189"/>
      <c r="F99" s="189"/>
      <c r="G99" s="189"/>
      <c r="H99" s="189"/>
      <c r="I99" s="189"/>
      <c r="J99" s="190">
        <f>J182</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145</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5" t="str">
        <f>E7</f>
        <v>Nástavba provozně technického objektu - ON Trutnov 1</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D.1.4.C - Vzduchotechnika</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27. 1. 2023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146</v>
      </c>
      <c r="D118" s="195" t="s">
        <v>58</v>
      </c>
      <c r="E118" s="195" t="s">
        <v>54</v>
      </c>
      <c r="F118" s="195" t="s">
        <v>55</v>
      </c>
      <c r="G118" s="195" t="s">
        <v>147</v>
      </c>
      <c r="H118" s="195" t="s">
        <v>148</v>
      </c>
      <c r="I118" s="195" t="s">
        <v>149</v>
      </c>
      <c r="J118" s="195" t="s">
        <v>110</v>
      </c>
      <c r="K118" s="196" t="s">
        <v>150</v>
      </c>
      <c r="L118" s="197"/>
      <c r="M118" s="101" t="s">
        <v>1</v>
      </c>
      <c r="N118" s="102" t="s">
        <v>37</v>
      </c>
      <c r="O118" s="102" t="s">
        <v>151</v>
      </c>
      <c r="P118" s="102" t="s">
        <v>152</v>
      </c>
      <c r="Q118" s="102" t="s">
        <v>153</v>
      </c>
      <c r="R118" s="102" t="s">
        <v>154</v>
      </c>
      <c r="S118" s="102" t="s">
        <v>155</v>
      </c>
      <c r="T118" s="103" t="s">
        <v>156</v>
      </c>
      <c r="U118" s="192"/>
      <c r="V118" s="192"/>
      <c r="W118" s="192"/>
      <c r="X118" s="192"/>
      <c r="Y118" s="192"/>
      <c r="Z118" s="192"/>
      <c r="AA118" s="192"/>
      <c r="AB118" s="192"/>
      <c r="AC118" s="192"/>
      <c r="AD118" s="192"/>
      <c r="AE118" s="192"/>
    </row>
    <row r="119" s="2" customFormat="1" ht="22.8" customHeight="1">
      <c r="A119" s="39"/>
      <c r="B119" s="40"/>
      <c r="C119" s="108" t="s">
        <v>157</v>
      </c>
      <c r="D119" s="41"/>
      <c r="E119" s="41"/>
      <c r="F119" s="41"/>
      <c r="G119" s="41"/>
      <c r="H119" s="41"/>
      <c r="I119" s="41"/>
      <c r="J119" s="198">
        <f>BK119</f>
        <v>0</v>
      </c>
      <c r="K119" s="41"/>
      <c r="L119" s="45"/>
      <c r="M119" s="104"/>
      <c r="N119" s="199"/>
      <c r="O119" s="105"/>
      <c r="P119" s="200">
        <f>P120</f>
        <v>0</v>
      </c>
      <c r="Q119" s="105"/>
      <c r="R119" s="200">
        <f>R120</f>
        <v>0.42733600000000005</v>
      </c>
      <c r="S119" s="105"/>
      <c r="T119" s="201">
        <f>T120</f>
        <v>0</v>
      </c>
      <c r="U119" s="39"/>
      <c r="V119" s="39"/>
      <c r="W119" s="39"/>
      <c r="X119" s="39"/>
      <c r="Y119" s="39"/>
      <c r="Z119" s="39"/>
      <c r="AA119" s="39"/>
      <c r="AB119" s="39"/>
      <c r="AC119" s="39"/>
      <c r="AD119" s="39"/>
      <c r="AE119" s="39"/>
      <c r="AT119" s="18" t="s">
        <v>72</v>
      </c>
      <c r="AU119" s="18" t="s">
        <v>112</v>
      </c>
      <c r="BK119" s="202">
        <f>BK120</f>
        <v>0</v>
      </c>
    </row>
    <row r="120" s="12" customFormat="1" ht="25.92" customHeight="1">
      <c r="A120" s="12"/>
      <c r="B120" s="203"/>
      <c r="C120" s="204"/>
      <c r="D120" s="205" t="s">
        <v>72</v>
      </c>
      <c r="E120" s="206" t="s">
        <v>2292</v>
      </c>
      <c r="F120" s="206" t="s">
        <v>94</v>
      </c>
      <c r="G120" s="204"/>
      <c r="H120" s="204"/>
      <c r="I120" s="207"/>
      <c r="J120" s="208">
        <f>BK120</f>
        <v>0</v>
      </c>
      <c r="K120" s="204"/>
      <c r="L120" s="209"/>
      <c r="M120" s="210"/>
      <c r="N120" s="211"/>
      <c r="O120" s="211"/>
      <c r="P120" s="212">
        <f>P121+P182</f>
        <v>0</v>
      </c>
      <c r="Q120" s="211"/>
      <c r="R120" s="212">
        <f>R121+R182</f>
        <v>0.42733600000000005</v>
      </c>
      <c r="S120" s="211"/>
      <c r="T120" s="213">
        <f>T121+T182</f>
        <v>0</v>
      </c>
      <c r="U120" s="12"/>
      <c r="V120" s="12"/>
      <c r="W120" s="12"/>
      <c r="X120" s="12"/>
      <c r="Y120" s="12"/>
      <c r="Z120" s="12"/>
      <c r="AA120" s="12"/>
      <c r="AB120" s="12"/>
      <c r="AC120" s="12"/>
      <c r="AD120" s="12"/>
      <c r="AE120" s="12"/>
      <c r="AR120" s="214" t="s">
        <v>83</v>
      </c>
      <c r="AT120" s="215" t="s">
        <v>72</v>
      </c>
      <c r="AU120" s="215" t="s">
        <v>73</v>
      </c>
      <c r="AY120" s="214" t="s">
        <v>160</v>
      </c>
      <c r="BK120" s="216">
        <f>BK121+BK182</f>
        <v>0</v>
      </c>
    </row>
    <row r="121" s="12" customFormat="1" ht="22.8" customHeight="1">
      <c r="A121" s="12"/>
      <c r="B121" s="203"/>
      <c r="C121" s="204"/>
      <c r="D121" s="205" t="s">
        <v>72</v>
      </c>
      <c r="E121" s="217" t="s">
        <v>2293</v>
      </c>
      <c r="F121" s="217" t="s">
        <v>2439</v>
      </c>
      <c r="G121" s="204"/>
      <c r="H121" s="204"/>
      <c r="I121" s="207"/>
      <c r="J121" s="218">
        <f>BK121</f>
        <v>0</v>
      </c>
      <c r="K121" s="204"/>
      <c r="L121" s="209"/>
      <c r="M121" s="210"/>
      <c r="N121" s="211"/>
      <c r="O121" s="211"/>
      <c r="P121" s="212">
        <f>SUM(P122:P181)</f>
        <v>0</v>
      </c>
      <c r="Q121" s="211"/>
      <c r="R121" s="212">
        <f>SUM(R122:R181)</f>
        <v>0.42733600000000005</v>
      </c>
      <c r="S121" s="211"/>
      <c r="T121" s="213">
        <f>SUM(T122:T181)</f>
        <v>0</v>
      </c>
      <c r="U121" s="12"/>
      <c r="V121" s="12"/>
      <c r="W121" s="12"/>
      <c r="X121" s="12"/>
      <c r="Y121" s="12"/>
      <c r="Z121" s="12"/>
      <c r="AA121" s="12"/>
      <c r="AB121" s="12"/>
      <c r="AC121" s="12"/>
      <c r="AD121" s="12"/>
      <c r="AE121" s="12"/>
      <c r="AR121" s="214" t="s">
        <v>83</v>
      </c>
      <c r="AT121" s="215" t="s">
        <v>72</v>
      </c>
      <c r="AU121" s="215" t="s">
        <v>81</v>
      </c>
      <c r="AY121" s="214" t="s">
        <v>160</v>
      </c>
      <c r="BK121" s="216">
        <f>SUM(BK122:BK181)</f>
        <v>0</v>
      </c>
    </row>
    <row r="122" s="2" customFormat="1" ht="33" customHeight="1">
      <c r="A122" s="39"/>
      <c r="B122" s="40"/>
      <c r="C122" s="219" t="s">
        <v>81</v>
      </c>
      <c r="D122" s="219" t="s">
        <v>163</v>
      </c>
      <c r="E122" s="220" t="s">
        <v>2440</v>
      </c>
      <c r="F122" s="221" t="s">
        <v>2441</v>
      </c>
      <c r="G122" s="222" t="s">
        <v>185</v>
      </c>
      <c r="H122" s="223">
        <v>4</v>
      </c>
      <c r="I122" s="224"/>
      <c r="J122" s="225">
        <f>ROUND(I122*H122,2)</f>
        <v>0</v>
      </c>
      <c r="K122" s="221" t="s">
        <v>167</v>
      </c>
      <c r="L122" s="45"/>
      <c r="M122" s="226" t="s">
        <v>1</v>
      </c>
      <c r="N122" s="227" t="s">
        <v>38</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251</v>
      </c>
      <c r="AT122" s="230" t="s">
        <v>163</v>
      </c>
      <c r="AU122" s="230" t="s">
        <v>83</v>
      </c>
      <c r="AY122" s="18" t="s">
        <v>160</v>
      </c>
      <c r="BE122" s="231">
        <f>IF(N122="základní",J122,0)</f>
        <v>0</v>
      </c>
      <c r="BF122" s="231">
        <f>IF(N122="snížená",J122,0)</f>
        <v>0</v>
      </c>
      <c r="BG122" s="231">
        <f>IF(N122="zákl. přenesená",J122,0)</f>
        <v>0</v>
      </c>
      <c r="BH122" s="231">
        <f>IF(N122="sníž. přenesená",J122,0)</f>
        <v>0</v>
      </c>
      <c r="BI122" s="231">
        <f>IF(N122="nulová",J122,0)</f>
        <v>0</v>
      </c>
      <c r="BJ122" s="18" t="s">
        <v>81</v>
      </c>
      <c r="BK122" s="231">
        <f>ROUND(I122*H122,2)</f>
        <v>0</v>
      </c>
      <c r="BL122" s="18" t="s">
        <v>251</v>
      </c>
      <c r="BM122" s="230" t="s">
        <v>2442</v>
      </c>
    </row>
    <row r="123" s="2" customFormat="1">
      <c r="A123" s="39"/>
      <c r="B123" s="40"/>
      <c r="C123" s="41"/>
      <c r="D123" s="232" t="s">
        <v>170</v>
      </c>
      <c r="E123" s="41"/>
      <c r="F123" s="233" t="s">
        <v>2443</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170</v>
      </c>
      <c r="AU123" s="18" t="s">
        <v>83</v>
      </c>
    </row>
    <row r="124" s="2" customFormat="1" ht="24.15" customHeight="1">
      <c r="A124" s="39"/>
      <c r="B124" s="40"/>
      <c r="C124" s="281" t="s">
        <v>83</v>
      </c>
      <c r="D124" s="281" t="s">
        <v>832</v>
      </c>
      <c r="E124" s="282" t="s">
        <v>2444</v>
      </c>
      <c r="F124" s="283" t="s">
        <v>2445</v>
      </c>
      <c r="G124" s="284" t="s">
        <v>185</v>
      </c>
      <c r="H124" s="285">
        <v>1</v>
      </c>
      <c r="I124" s="286"/>
      <c r="J124" s="287">
        <f>ROUND(I124*H124,2)</f>
        <v>0</v>
      </c>
      <c r="K124" s="283" t="s">
        <v>167</v>
      </c>
      <c r="L124" s="288"/>
      <c r="M124" s="289" t="s">
        <v>1</v>
      </c>
      <c r="N124" s="290" t="s">
        <v>38</v>
      </c>
      <c r="O124" s="92"/>
      <c r="P124" s="228">
        <f>O124*H124</f>
        <v>0</v>
      </c>
      <c r="Q124" s="228">
        <v>0.002</v>
      </c>
      <c r="R124" s="228">
        <f>Q124*H124</f>
        <v>0.002</v>
      </c>
      <c r="S124" s="228">
        <v>0</v>
      </c>
      <c r="T124" s="229">
        <f>S124*H124</f>
        <v>0</v>
      </c>
      <c r="U124" s="39"/>
      <c r="V124" s="39"/>
      <c r="W124" s="39"/>
      <c r="X124" s="39"/>
      <c r="Y124" s="39"/>
      <c r="Z124" s="39"/>
      <c r="AA124" s="39"/>
      <c r="AB124" s="39"/>
      <c r="AC124" s="39"/>
      <c r="AD124" s="39"/>
      <c r="AE124" s="39"/>
      <c r="AR124" s="230" t="s">
        <v>1196</v>
      </c>
      <c r="AT124" s="230" t="s">
        <v>832</v>
      </c>
      <c r="AU124" s="230" t="s">
        <v>83</v>
      </c>
      <c r="AY124" s="18" t="s">
        <v>160</v>
      </c>
      <c r="BE124" s="231">
        <f>IF(N124="základní",J124,0)</f>
        <v>0</v>
      </c>
      <c r="BF124" s="231">
        <f>IF(N124="snížená",J124,0)</f>
        <v>0</v>
      </c>
      <c r="BG124" s="231">
        <f>IF(N124="zákl. přenesená",J124,0)</f>
        <v>0</v>
      </c>
      <c r="BH124" s="231">
        <f>IF(N124="sníž. přenesená",J124,0)</f>
        <v>0</v>
      </c>
      <c r="BI124" s="231">
        <f>IF(N124="nulová",J124,0)</f>
        <v>0</v>
      </c>
      <c r="BJ124" s="18" t="s">
        <v>81</v>
      </c>
      <c r="BK124" s="231">
        <f>ROUND(I124*H124,2)</f>
        <v>0</v>
      </c>
      <c r="BL124" s="18" t="s">
        <v>1196</v>
      </c>
      <c r="BM124" s="230" t="s">
        <v>2446</v>
      </c>
    </row>
    <row r="125" s="2" customFormat="1">
      <c r="A125" s="39"/>
      <c r="B125" s="40"/>
      <c r="C125" s="41"/>
      <c r="D125" s="232" t="s">
        <v>170</v>
      </c>
      <c r="E125" s="41"/>
      <c r="F125" s="233" t="s">
        <v>2445</v>
      </c>
      <c r="G125" s="41"/>
      <c r="H125" s="41"/>
      <c r="I125" s="234"/>
      <c r="J125" s="41"/>
      <c r="K125" s="41"/>
      <c r="L125" s="45"/>
      <c r="M125" s="235"/>
      <c r="N125" s="236"/>
      <c r="O125" s="92"/>
      <c r="P125" s="92"/>
      <c r="Q125" s="92"/>
      <c r="R125" s="92"/>
      <c r="S125" s="92"/>
      <c r="T125" s="93"/>
      <c r="U125" s="39"/>
      <c r="V125" s="39"/>
      <c r="W125" s="39"/>
      <c r="X125" s="39"/>
      <c r="Y125" s="39"/>
      <c r="Z125" s="39"/>
      <c r="AA125" s="39"/>
      <c r="AB125" s="39"/>
      <c r="AC125" s="39"/>
      <c r="AD125" s="39"/>
      <c r="AE125" s="39"/>
      <c r="AT125" s="18" t="s">
        <v>170</v>
      </c>
      <c r="AU125" s="18" t="s">
        <v>83</v>
      </c>
    </row>
    <row r="126" s="2" customFormat="1" ht="24.15" customHeight="1">
      <c r="A126" s="39"/>
      <c r="B126" s="40"/>
      <c r="C126" s="281" t="s">
        <v>161</v>
      </c>
      <c r="D126" s="281" t="s">
        <v>832</v>
      </c>
      <c r="E126" s="282" t="s">
        <v>2447</v>
      </c>
      <c r="F126" s="283" t="s">
        <v>2448</v>
      </c>
      <c r="G126" s="284" t="s">
        <v>185</v>
      </c>
      <c r="H126" s="285">
        <v>2</v>
      </c>
      <c r="I126" s="286"/>
      <c r="J126" s="287">
        <f>ROUND(I126*H126,2)</f>
        <v>0</v>
      </c>
      <c r="K126" s="283" t="s">
        <v>167</v>
      </c>
      <c r="L126" s="288"/>
      <c r="M126" s="289" t="s">
        <v>1</v>
      </c>
      <c r="N126" s="290" t="s">
        <v>38</v>
      </c>
      <c r="O126" s="92"/>
      <c r="P126" s="228">
        <f>O126*H126</f>
        <v>0</v>
      </c>
      <c r="Q126" s="228">
        <v>0.0027000000000000001</v>
      </c>
      <c r="R126" s="228">
        <f>Q126*H126</f>
        <v>0.0054000000000000003</v>
      </c>
      <c r="S126" s="228">
        <v>0</v>
      </c>
      <c r="T126" s="229">
        <f>S126*H126</f>
        <v>0</v>
      </c>
      <c r="U126" s="39"/>
      <c r="V126" s="39"/>
      <c r="W126" s="39"/>
      <c r="X126" s="39"/>
      <c r="Y126" s="39"/>
      <c r="Z126" s="39"/>
      <c r="AA126" s="39"/>
      <c r="AB126" s="39"/>
      <c r="AC126" s="39"/>
      <c r="AD126" s="39"/>
      <c r="AE126" s="39"/>
      <c r="AR126" s="230" t="s">
        <v>1196</v>
      </c>
      <c r="AT126" s="230" t="s">
        <v>832</v>
      </c>
      <c r="AU126" s="230" t="s">
        <v>83</v>
      </c>
      <c r="AY126" s="18" t="s">
        <v>160</v>
      </c>
      <c r="BE126" s="231">
        <f>IF(N126="základní",J126,0)</f>
        <v>0</v>
      </c>
      <c r="BF126" s="231">
        <f>IF(N126="snížená",J126,0)</f>
        <v>0</v>
      </c>
      <c r="BG126" s="231">
        <f>IF(N126="zákl. přenesená",J126,0)</f>
        <v>0</v>
      </c>
      <c r="BH126" s="231">
        <f>IF(N126="sníž. přenesená",J126,0)</f>
        <v>0</v>
      </c>
      <c r="BI126" s="231">
        <f>IF(N126="nulová",J126,0)</f>
        <v>0</v>
      </c>
      <c r="BJ126" s="18" t="s">
        <v>81</v>
      </c>
      <c r="BK126" s="231">
        <f>ROUND(I126*H126,2)</f>
        <v>0</v>
      </c>
      <c r="BL126" s="18" t="s">
        <v>1196</v>
      </c>
      <c r="BM126" s="230" t="s">
        <v>2449</v>
      </c>
    </row>
    <row r="127" s="2" customFormat="1">
      <c r="A127" s="39"/>
      <c r="B127" s="40"/>
      <c r="C127" s="41"/>
      <c r="D127" s="232" t="s">
        <v>170</v>
      </c>
      <c r="E127" s="41"/>
      <c r="F127" s="233" t="s">
        <v>2448</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170</v>
      </c>
      <c r="AU127" s="18" t="s">
        <v>83</v>
      </c>
    </row>
    <row r="128" s="2" customFormat="1" ht="24.15" customHeight="1">
      <c r="A128" s="39"/>
      <c r="B128" s="40"/>
      <c r="C128" s="281" t="s">
        <v>168</v>
      </c>
      <c r="D128" s="281" t="s">
        <v>832</v>
      </c>
      <c r="E128" s="282" t="s">
        <v>2450</v>
      </c>
      <c r="F128" s="283" t="s">
        <v>2451</v>
      </c>
      <c r="G128" s="284" t="s">
        <v>185</v>
      </c>
      <c r="H128" s="285">
        <v>1</v>
      </c>
      <c r="I128" s="286"/>
      <c r="J128" s="287">
        <f>ROUND(I128*H128,2)</f>
        <v>0</v>
      </c>
      <c r="K128" s="283" t="s">
        <v>167</v>
      </c>
      <c r="L128" s="288"/>
      <c r="M128" s="289" t="s">
        <v>1</v>
      </c>
      <c r="N128" s="290" t="s">
        <v>38</v>
      </c>
      <c r="O128" s="92"/>
      <c r="P128" s="228">
        <f>O128*H128</f>
        <v>0</v>
      </c>
      <c r="Q128" s="228">
        <v>0.0048999999999999998</v>
      </c>
      <c r="R128" s="228">
        <f>Q128*H128</f>
        <v>0.0048999999999999998</v>
      </c>
      <c r="S128" s="228">
        <v>0</v>
      </c>
      <c r="T128" s="229">
        <f>S128*H128</f>
        <v>0</v>
      </c>
      <c r="U128" s="39"/>
      <c r="V128" s="39"/>
      <c r="W128" s="39"/>
      <c r="X128" s="39"/>
      <c r="Y128" s="39"/>
      <c r="Z128" s="39"/>
      <c r="AA128" s="39"/>
      <c r="AB128" s="39"/>
      <c r="AC128" s="39"/>
      <c r="AD128" s="39"/>
      <c r="AE128" s="39"/>
      <c r="AR128" s="230" t="s">
        <v>1196</v>
      </c>
      <c r="AT128" s="230" t="s">
        <v>832</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1196</v>
      </c>
      <c r="BM128" s="230" t="s">
        <v>2452</v>
      </c>
    </row>
    <row r="129" s="2" customFormat="1">
      <c r="A129" s="39"/>
      <c r="B129" s="40"/>
      <c r="C129" s="41"/>
      <c r="D129" s="232" t="s">
        <v>170</v>
      </c>
      <c r="E129" s="41"/>
      <c r="F129" s="233" t="s">
        <v>2451</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2" customFormat="1" ht="24.15" customHeight="1">
      <c r="A130" s="39"/>
      <c r="B130" s="40"/>
      <c r="C130" s="219" t="s">
        <v>201</v>
      </c>
      <c r="D130" s="219" t="s">
        <v>163</v>
      </c>
      <c r="E130" s="220" t="s">
        <v>2453</v>
      </c>
      <c r="F130" s="221" t="s">
        <v>2454</v>
      </c>
      <c r="G130" s="222" t="s">
        <v>185</v>
      </c>
      <c r="H130" s="223">
        <v>4</v>
      </c>
      <c r="I130" s="224"/>
      <c r="J130" s="225">
        <f>ROUND(I130*H130,2)</f>
        <v>0</v>
      </c>
      <c r="K130" s="221" t="s">
        <v>167</v>
      </c>
      <c r="L130" s="45"/>
      <c r="M130" s="226" t="s">
        <v>1</v>
      </c>
      <c r="N130" s="227" t="s">
        <v>38</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251</v>
      </c>
      <c r="AT130" s="230" t="s">
        <v>163</v>
      </c>
      <c r="AU130" s="230" t="s">
        <v>83</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251</v>
      </c>
      <c r="BM130" s="230" t="s">
        <v>2455</v>
      </c>
    </row>
    <row r="131" s="2" customFormat="1">
      <c r="A131" s="39"/>
      <c r="B131" s="40"/>
      <c r="C131" s="41"/>
      <c r="D131" s="232" t="s">
        <v>170</v>
      </c>
      <c r="E131" s="41"/>
      <c r="F131" s="233" t="s">
        <v>2456</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83</v>
      </c>
    </row>
    <row r="132" s="2" customFormat="1" ht="16.5" customHeight="1">
      <c r="A132" s="39"/>
      <c r="B132" s="40"/>
      <c r="C132" s="281" t="s">
        <v>189</v>
      </c>
      <c r="D132" s="281" t="s">
        <v>832</v>
      </c>
      <c r="E132" s="282" t="s">
        <v>2457</v>
      </c>
      <c r="F132" s="283" t="s">
        <v>2458</v>
      </c>
      <c r="G132" s="284" t="s">
        <v>185</v>
      </c>
      <c r="H132" s="285">
        <v>1</v>
      </c>
      <c r="I132" s="286"/>
      <c r="J132" s="287">
        <f>ROUND(I132*H132,2)</f>
        <v>0</v>
      </c>
      <c r="K132" s="283" t="s">
        <v>167</v>
      </c>
      <c r="L132" s="288"/>
      <c r="M132" s="289" t="s">
        <v>1</v>
      </c>
      <c r="N132" s="290" t="s">
        <v>38</v>
      </c>
      <c r="O132" s="92"/>
      <c r="P132" s="228">
        <f>O132*H132</f>
        <v>0</v>
      </c>
      <c r="Q132" s="228">
        <v>0.0019</v>
      </c>
      <c r="R132" s="228">
        <f>Q132*H132</f>
        <v>0.0019</v>
      </c>
      <c r="S132" s="228">
        <v>0</v>
      </c>
      <c r="T132" s="229">
        <f>S132*H132</f>
        <v>0</v>
      </c>
      <c r="U132" s="39"/>
      <c r="V132" s="39"/>
      <c r="W132" s="39"/>
      <c r="X132" s="39"/>
      <c r="Y132" s="39"/>
      <c r="Z132" s="39"/>
      <c r="AA132" s="39"/>
      <c r="AB132" s="39"/>
      <c r="AC132" s="39"/>
      <c r="AD132" s="39"/>
      <c r="AE132" s="39"/>
      <c r="AR132" s="230" t="s">
        <v>1196</v>
      </c>
      <c r="AT132" s="230" t="s">
        <v>832</v>
      </c>
      <c r="AU132" s="230" t="s">
        <v>83</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1196</v>
      </c>
      <c r="BM132" s="230" t="s">
        <v>2459</v>
      </c>
    </row>
    <row r="133" s="2" customFormat="1">
      <c r="A133" s="39"/>
      <c r="B133" s="40"/>
      <c r="C133" s="41"/>
      <c r="D133" s="232" t="s">
        <v>170</v>
      </c>
      <c r="E133" s="41"/>
      <c r="F133" s="233" t="s">
        <v>2458</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83</v>
      </c>
    </row>
    <row r="134" s="2" customFormat="1" ht="16.5" customHeight="1">
      <c r="A134" s="39"/>
      <c r="B134" s="40"/>
      <c r="C134" s="281" t="s">
        <v>212</v>
      </c>
      <c r="D134" s="281" t="s">
        <v>832</v>
      </c>
      <c r="E134" s="282" t="s">
        <v>2460</v>
      </c>
      <c r="F134" s="283" t="s">
        <v>2461</v>
      </c>
      <c r="G134" s="284" t="s">
        <v>185</v>
      </c>
      <c r="H134" s="285">
        <v>2</v>
      </c>
      <c r="I134" s="286"/>
      <c r="J134" s="287">
        <f>ROUND(I134*H134,2)</f>
        <v>0</v>
      </c>
      <c r="K134" s="283" t="s">
        <v>167</v>
      </c>
      <c r="L134" s="288"/>
      <c r="M134" s="289" t="s">
        <v>1</v>
      </c>
      <c r="N134" s="290" t="s">
        <v>38</v>
      </c>
      <c r="O134" s="92"/>
      <c r="P134" s="228">
        <f>O134*H134</f>
        <v>0</v>
      </c>
      <c r="Q134" s="228">
        <v>0.0025000000000000001</v>
      </c>
      <c r="R134" s="228">
        <f>Q134*H134</f>
        <v>0.0050000000000000001</v>
      </c>
      <c r="S134" s="228">
        <v>0</v>
      </c>
      <c r="T134" s="229">
        <f>S134*H134</f>
        <v>0</v>
      </c>
      <c r="U134" s="39"/>
      <c r="V134" s="39"/>
      <c r="W134" s="39"/>
      <c r="X134" s="39"/>
      <c r="Y134" s="39"/>
      <c r="Z134" s="39"/>
      <c r="AA134" s="39"/>
      <c r="AB134" s="39"/>
      <c r="AC134" s="39"/>
      <c r="AD134" s="39"/>
      <c r="AE134" s="39"/>
      <c r="AR134" s="230" t="s">
        <v>1196</v>
      </c>
      <c r="AT134" s="230" t="s">
        <v>832</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1196</v>
      </c>
      <c r="BM134" s="230" t="s">
        <v>2462</v>
      </c>
    </row>
    <row r="135" s="2" customFormat="1">
      <c r="A135" s="39"/>
      <c r="B135" s="40"/>
      <c r="C135" s="41"/>
      <c r="D135" s="232" t="s">
        <v>170</v>
      </c>
      <c r="E135" s="41"/>
      <c r="F135" s="233" t="s">
        <v>2461</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2" customFormat="1" ht="16.5" customHeight="1">
      <c r="A136" s="39"/>
      <c r="B136" s="40"/>
      <c r="C136" s="281" t="s">
        <v>215</v>
      </c>
      <c r="D136" s="281" t="s">
        <v>832</v>
      </c>
      <c r="E136" s="282" t="s">
        <v>2463</v>
      </c>
      <c r="F136" s="283" t="s">
        <v>2464</v>
      </c>
      <c r="G136" s="284" t="s">
        <v>185</v>
      </c>
      <c r="H136" s="285">
        <v>1</v>
      </c>
      <c r="I136" s="286"/>
      <c r="J136" s="287">
        <f>ROUND(I136*H136,2)</f>
        <v>0</v>
      </c>
      <c r="K136" s="283" t="s">
        <v>167</v>
      </c>
      <c r="L136" s="288"/>
      <c r="M136" s="289" t="s">
        <v>1</v>
      </c>
      <c r="N136" s="290" t="s">
        <v>38</v>
      </c>
      <c r="O136" s="92"/>
      <c r="P136" s="228">
        <f>O136*H136</f>
        <v>0</v>
      </c>
      <c r="Q136" s="228">
        <v>0.0030999999999999999</v>
      </c>
      <c r="R136" s="228">
        <f>Q136*H136</f>
        <v>0.0030999999999999999</v>
      </c>
      <c r="S136" s="228">
        <v>0</v>
      </c>
      <c r="T136" s="229">
        <f>S136*H136</f>
        <v>0</v>
      </c>
      <c r="U136" s="39"/>
      <c r="V136" s="39"/>
      <c r="W136" s="39"/>
      <c r="X136" s="39"/>
      <c r="Y136" s="39"/>
      <c r="Z136" s="39"/>
      <c r="AA136" s="39"/>
      <c r="AB136" s="39"/>
      <c r="AC136" s="39"/>
      <c r="AD136" s="39"/>
      <c r="AE136" s="39"/>
      <c r="AR136" s="230" t="s">
        <v>1196</v>
      </c>
      <c r="AT136" s="230" t="s">
        <v>832</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1196</v>
      </c>
      <c r="BM136" s="230" t="s">
        <v>2465</v>
      </c>
    </row>
    <row r="137" s="2" customFormat="1">
      <c r="A137" s="39"/>
      <c r="B137" s="40"/>
      <c r="C137" s="41"/>
      <c r="D137" s="232" t="s">
        <v>170</v>
      </c>
      <c r="E137" s="41"/>
      <c r="F137" s="233" t="s">
        <v>2464</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33" customHeight="1">
      <c r="A138" s="39"/>
      <c r="B138" s="40"/>
      <c r="C138" s="219" t="s">
        <v>218</v>
      </c>
      <c r="D138" s="219" t="s">
        <v>163</v>
      </c>
      <c r="E138" s="220" t="s">
        <v>2466</v>
      </c>
      <c r="F138" s="221" t="s">
        <v>2467</v>
      </c>
      <c r="G138" s="222" t="s">
        <v>185</v>
      </c>
      <c r="H138" s="223">
        <v>4</v>
      </c>
      <c r="I138" s="224"/>
      <c r="J138" s="225">
        <f>ROUND(I138*H138,2)</f>
        <v>0</v>
      </c>
      <c r="K138" s="221" t="s">
        <v>167</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251</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251</v>
      </c>
      <c r="BM138" s="230" t="s">
        <v>2468</v>
      </c>
    </row>
    <row r="139" s="2" customFormat="1">
      <c r="A139" s="39"/>
      <c r="B139" s="40"/>
      <c r="C139" s="41"/>
      <c r="D139" s="232" t="s">
        <v>170</v>
      </c>
      <c r="E139" s="41"/>
      <c r="F139" s="233" t="s">
        <v>2469</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ht="16.5" customHeight="1">
      <c r="A140" s="39"/>
      <c r="B140" s="40"/>
      <c r="C140" s="281" t="s">
        <v>224</v>
      </c>
      <c r="D140" s="281" t="s">
        <v>832</v>
      </c>
      <c r="E140" s="282" t="s">
        <v>2470</v>
      </c>
      <c r="F140" s="283" t="s">
        <v>2471</v>
      </c>
      <c r="G140" s="284" t="s">
        <v>185</v>
      </c>
      <c r="H140" s="285">
        <v>1</v>
      </c>
      <c r="I140" s="286"/>
      <c r="J140" s="287">
        <f>ROUND(I140*H140,2)</f>
        <v>0</v>
      </c>
      <c r="K140" s="283" t="s">
        <v>167</v>
      </c>
      <c r="L140" s="288"/>
      <c r="M140" s="289" t="s">
        <v>1</v>
      </c>
      <c r="N140" s="290" t="s">
        <v>38</v>
      </c>
      <c r="O140" s="92"/>
      <c r="P140" s="228">
        <f>O140*H140</f>
        <v>0</v>
      </c>
      <c r="Q140" s="228">
        <v>0.00069999999999999999</v>
      </c>
      <c r="R140" s="228">
        <f>Q140*H140</f>
        <v>0.00069999999999999999</v>
      </c>
      <c r="S140" s="228">
        <v>0</v>
      </c>
      <c r="T140" s="229">
        <f>S140*H140</f>
        <v>0</v>
      </c>
      <c r="U140" s="39"/>
      <c r="V140" s="39"/>
      <c r="W140" s="39"/>
      <c r="X140" s="39"/>
      <c r="Y140" s="39"/>
      <c r="Z140" s="39"/>
      <c r="AA140" s="39"/>
      <c r="AB140" s="39"/>
      <c r="AC140" s="39"/>
      <c r="AD140" s="39"/>
      <c r="AE140" s="39"/>
      <c r="AR140" s="230" t="s">
        <v>1196</v>
      </c>
      <c r="AT140" s="230" t="s">
        <v>832</v>
      </c>
      <c r="AU140" s="230" t="s">
        <v>83</v>
      </c>
      <c r="AY140" s="18" t="s">
        <v>160</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1196</v>
      </c>
      <c r="BM140" s="230" t="s">
        <v>2472</v>
      </c>
    </row>
    <row r="141" s="2" customFormat="1">
      <c r="A141" s="39"/>
      <c r="B141" s="40"/>
      <c r="C141" s="41"/>
      <c r="D141" s="232" t="s">
        <v>170</v>
      </c>
      <c r="E141" s="41"/>
      <c r="F141" s="233" t="s">
        <v>2471</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170</v>
      </c>
      <c r="AU141" s="18" t="s">
        <v>83</v>
      </c>
    </row>
    <row r="142" s="2" customFormat="1" ht="16.5" customHeight="1">
      <c r="A142" s="39"/>
      <c r="B142" s="40"/>
      <c r="C142" s="281" t="s">
        <v>233</v>
      </c>
      <c r="D142" s="281" t="s">
        <v>832</v>
      </c>
      <c r="E142" s="282" t="s">
        <v>2473</v>
      </c>
      <c r="F142" s="283" t="s">
        <v>2474</v>
      </c>
      <c r="G142" s="284" t="s">
        <v>185</v>
      </c>
      <c r="H142" s="285">
        <v>2</v>
      </c>
      <c r="I142" s="286"/>
      <c r="J142" s="287">
        <f>ROUND(I142*H142,2)</f>
        <v>0</v>
      </c>
      <c r="K142" s="283" t="s">
        <v>167</v>
      </c>
      <c r="L142" s="288"/>
      <c r="M142" s="289" t="s">
        <v>1</v>
      </c>
      <c r="N142" s="290" t="s">
        <v>38</v>
      </c>
      <c r="O142" s="92"/>
      <c r="P142" s="228">
        <f>O142*H142</f>
        <v>0</v>
      </c>
      <c r="Q142" s="228">
        <v>0.0011000000000000001</v>
      </c>
      <c r="R142" s="228">
        <f>Q142*H142</f>
        <v>0.0022000000000000001</v>
      </c>
      <c r="S142" s="228">
        <v>0</v>
      </c>
      <c r="T142" s="229">
        <f>S142*H142</f>
        <v>0</v>
      </c>
      <c r="U142" s="39"/>
      <c r="V142" s="39"/>
      <c r="W142" s="39"/>
      <c r="X142" s="39"/>
      <c r="Y142" s="39"/>
      <c r="Z142" s="39"/>
      <c r="AA142" s="39"/>
      <c r="AB142" s="39"/>
      <c r="AC142" s="39"/>
      <c r="AD142" s="39"/>
      <c r="AE142" s="39"/>
      <c r="AR142" s="230" t="s">
        <v>1196</v>
      </c>
      <c r="AT142" s="230" t="s">
        <v>832</v>
      </c>
      <c r="AU142" s="230" t="s">
        <v>83</v>
      </c>
      <c r="AY142" s="18" t="s">
        <v>160</v>
      </c>
      <c r="BE142" s="231">
        <f>IF(N142="základní",J142,0)</f>
        <v>0</v>
      </c>
      <c r="BF142" s="231">
        <f>IF(N142="snížená",J142,0)</f>
        <v>0</v>
      </c>
      <c r="BG142" s="231">
        <f>IF(N142="zákl. přenesená",J142,0)</f>
        <v>0</v>
      </c>
      <c r="BH142" s="231">
        <f>IF(N142="sníž. přenesená",J142,0)</f>
        <v>0</v>
      </c>
      <c r="BI142" s="231">
        <f>IF(N142="nulová",J142,0)</f>
        <v>0</v>
      </c>
      <c r="BJ142" s="18" t="s">
        <v>81</v>
      </c>
      <c r="BK142" s="231">
        <f>ROUND(I142*H142,2)</f>
        <v>0</v>
      </c>
      <c r="BL142" s="18" t="s">
        <v>1196</v>
      </c>
      <c r="BM142" s="230" t="s">
        <v>2475</v>
      </c>
    </row>
    <row r="143" s="2" customFormat="1">
      <c r="A143" s="39"/>
      <c r="B143" s="40"/>
      <c r="C143" s="41"/>
      <c r="D143" s="232" t="s">
        <v>170</v>
      </c>
      <c r="E143" s="41"/>
      <c r="F143" s="233" t="s">
        <v>2474</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170</v>
      </c>
      <c r="AU143" s="18" t="s">
        <v>83</v>
      </c>
    </row>
    <row r="144" s="2" customFormat="1" ht="16.5" customHeight="1">
      <c r="A144" s="39"/>
      <c r="B144" s="40"/>
      <c r="C144" s="281" t="s">
        <v>242</v>
      </c>
      <c r="D144" s="281" t="s">
        <v>832</v>
      </c>
      <c r="E144" s="282" t="s">
        <v>2476</v>
      </c>
      <c r="F144" s="283" t="s">
        <v>2477</v>
      </c>
      <c r="G144" s="284" t="s">
        <v>185</v>
      </c>
      <c r="H144" s="285">
        <v>1</v>
      </c>
      <c r="I144" s="286"/>
      <c r="J144" s="287">
        <f>ROUND(I144*H144,2)</f>
        <v>0</v>
      </c>
      <c r="K144" s="283" t="s">
        <v>167</v>
      </c>
      <c r="L144" s="288"/>
      <c r="M144" s="289" t="s">
        <v>1</v>
      </c>
      <c r="N144" s="290" t="s">
        <v>38</v>
      </c>
      <c r="O144" s="92"/>
      <c r="P144" s="228">
        <f>O144*H144</f>
        <v>0</v>
      </c>
      <c r="Q144" s="228">
        <v>0.0015</v>
      </c>
      <c r="R144" s="228">
        <f>Q144*H144</f>
        <v>0.0015</v>
      </c>
      <c r="S144" s="228">
        <v>0</v>
      </c>
      <c r="T144" s="229">
        <f>S144*H144</f>
        <v>0</v>
      </c>
      <c r="U144" s="39"/>
      <c r="V144" s="39"/>
      <c r="W144" s="39"/>
      <c r="X144" s="39"/>
      <c r="Y144" s="39"/>
      <c r="Z144" s="39"/>
      <c r="AA144" s="39"/>
      <c r="AB144" s="39"/>
      <c r="AC144" s="39"/>
      <c r="AD144" s="39"/>
      <c r="AE144" s="39"/>
      <c r="AR144" s="230" t="s">
        <v>1196</v>
      </c>
      <c r="AT144" s="230" t="s">
        <v>832</v>
      </c>
      <c r="AU144" s="230" t="s">
        <v>83</v>
      </c>
      <c r="AY144" s="18" t="s">
        <v>160</v>
      </c>
      <c r="BE144" s="231">
        <f>IF(N144="základní",J144,0)</f>
        <v>0</v>
      </c>
      <c r="BF144" s="231">
        <f>IF(N144="snížená",J144,0)</f>
        <v>0</v>
      </c>
      <c r="BG144" s="231">
        <f>IF(N144="zákl. přenesená",J144,0)</f>
        <v>0</v>
      </c>
      <c r="BH144" s="231">
        <f>IF(N144="sníž. přenesená",J144,0)</f>
        <v>0</v>
      </c>
      <c r="BI144" s="231">
        <f>IF(N144="nulová",J144,0)</f>
        <v>0</v>
      </c>
      <c r="BJ144" s="18" t="s">
        <v>81</v>
      </c>
      <c r="BK144" s="231">
        <f>ROUND(I144*H144,2)</f>
        <v>0</v>
      </c>
      <c r="BL144" s="18" t="s">
        <v>1196</v>
      </c>
      <c r="BM144" s="230" t="s">
        <v>2478</v>
      </c>
    </row>
    <row r="145" s="2" customFormat="1">
      <c r="A145" s="39"/>
      <c r="B145" s="40"/>
      <c r="C145" s="41"/>
      <c r="D145" s="232" t="s">
        <v>170</v>
      </c>
      <c r="E145" s="41"/>
      <c r="F145" s="233" t="s">
        <v>2477</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170</v>
      </c>
      <c r="AU145" s="18" t="s">
        <v>83</v>
      </c>
    </row>
    <row r="146" s="2" customFormat="1" ht="16.5" customHeight="1">
      <c r="A146" s="39"/>
      <c r="B146" s="40"/>
      <c r="C146" s="219" t="s">
        <v>247</v>
      </c>
      <c r="D146" s="219" t="s">
        <v>163</v>
      </c>
      <c r="E146" s="220" t="s">
        <v>2479</v>
      </c>
      <c r="F146" s="221" t="s">
        <v>2480</v>
      </c>
      <c r="G146" s="222" t="s">
        <v>185</v>
      </c>
      <c r="H146" s="223">
        <v>14</v>
      </c>
      <c r="I146" s="224"/>
      <c r="J146" s="225">
        <f>ROUND(I146*H146,2)</f>
        <v>0</v>
      </c>
      <c r="K146" s="221" t="s">
        <v>167</v>
      </c>
      <c r="L146" s="45"/>
      <c r="M146" s="226" t="s">
        <v>1</v>
      </c>
      <c r="N146" s="227" t="s">
        <v>38</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251</v>
      </c>
      <c r="AT146" s="230" t="s">
        <v>163</v>
      </c>
      <c r="AU146" s="230" t="s">
        <v>83</v>
      </c>
      <c r="AY146" s="18" t="s">
        <v>160</v>
      </c>
      <c r="BE146" s="231">
        <f>IF(N146="základní",J146,0)</f>
        <v>0</v>
      </c>
      <c r="BF146" s="231">
        <f>IF(N146="snížená",J146,0)</f>
        <v>0</v>
      </c>
      <c r="BG146" s="231">
        <f>IF(N146="zákl. přenesená",J146,0)</f>
        <v>0</v>
      </c>
      <c r="BH146" s="231">
        <f>IF(N146="sníž. přenesená",J146,0)</f>
        <v>0</v>
      </c>
      <c r="BI146" s="231">
        <f>IF(N146="nulová",J146,0)</f>
        <v>0</v>
      </c>
      <c r="BJ146" s="18" t="s">
        <v>81</v>
      </c>
      <c r="BK146" s="231">
        <f>ROUND(I146*H146,2)</f>
        <v>0</v>
      </c>
      <c r="BL146" s="18" t="s">
        <v>251</v>
      </c>
      <c r="BM146" s="230" t="s">
        <v>2481</v>
      </c>
    </row>
    <row r="147" s="2" customFormat="1">
      <c r="A147" s="39"/>
      <c r="B147" s="40"/>
      <c r="C147" s="41"/>
      <c r="D147" s="232" t="s">
        <v>170</v>
      </c>
      <c r="E147" s="41"/>
      <c r="F147" s="233" t="s">
        <v>2482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170</v>
      </c>
      <c r="AU147" s="18" t="s">
        <v>83</v>
      </c>
    </row>
    <row r="148" s="2" customFormat="1" ht="21.75" customHeight="1">
      <c r="A148" s="39"/>
      <c r="B148" s="40"/>
      <c r="C148" s="281" t="s">
        <v>259</v>
      </c>
      <c r="D148" s="281" t="s">
        <v>832</v>
      </c>
      <c r="E148" s="282" t="s">
        <v>2483</v>
      </c>
      <c r="F148" s="283" t="s">
        <v>2484</v>
      </c>
      <c r="G148" s="284" t="s">
        <v>185</v>
      </c>
      <c r="H148" s="285">
        <v>14</v>
      </c>
      <c r="I148" s="286"/>
      <c r="J148" s="287">
        <f>ROUND(I148*H148,2)</f>
        <v>0</v>
      </c>
      <c r="K148" s="283" t="s">
        <v>167</v>
      </c>
      <c r="L148" s="288"/>
      <c r="M148" s="289" t="s">
        <v>1</v>
      </c>
      <c r="N148" s="290" t="s">
        <v>38</v>
      </c>
      <c r="O148" s="92"/>
      <c r="P148" s="228">
        <f>O148*H148</f>
        <v>0</v>
      </c>
      <c r="Q148" s="228">
        <v>0.00040000000000000002</v>
      </c>
      <c r="R148" s="228">
        <f>Q148*H148</f>
        <v>0.0055999999999999999</v>
      </c>
      <c r="S148" s="228">
        <v>0</v>
      </c>
      <c r="T148" s="229">
        <f>S148*H148</f>
        <v>0</v>
      </c>
      <c r="U148" s="39"/>
      <c r="V148" s="39"/>
      <c r="W148" s="39"/>
      <c r="X148" s="39"/>
      <c r="Y148" s="39"/>
      <c r="Z148" s="39"/>
      <c r="AA148" s="39"/>
      <c r="AB148" s="39"/>
      <c r="AC148" s="39"/>
      <c r="AD148" s="39"/>
      <c r="AE148" s="39"/>
      <c r="AR148" s="230" t="s">
        <v>1196</v>
      </c>
      <c r="AT148" s="230" t="s">
        <v>832</v>
      </c>
      <c r="AU148" s="230" t="s">
        <v>83</v>
      </c>
      <c r="AY148" s="18" t="s">
        <v>160</v>
      </c>
      <c r="BE148" s="231">
        <f>IF(N148="základní",J148,0)</f>
        <v>0</v>
      </c>
      <c r="BF148" s="231">
        <f>IF(N148="snížená",J148,0)</f>
        <v>0</v>
      </c>
      <c r="BG148" s="231">
        <f>IF(N148="zákl. přenesená",J148,0)</f>
        <v>0</v>
      </c>
      <c r="BH148" s="231">
        <f>IF(N148="sníž. přenesená",J148,0)</f>
        <v>0</v>
      </c>
      <c r="BI148" s="231">
        <f>IF(N148="nulová",J148,0)</f>
        <v>0</v>
      </c>
      <c r="BJ148" s="18" t="s">
        <v>81</v>
      </c>
      <c r="BK148" s="231">
        <f>ROUND(I148*H148,2)</f>
        <v>0</v>
      </c>
      <c r="BL148" s="18" t="s">
        <v>1196</v>
      </c>
      <c r="BM148" s="230" t="s">
        <v>2485</v>
      </c>
    </row>
    <row r="149" s="2" customFormat="1">
      <c r="A149" s="39"/>
      <c r="B149" s="40"/>
      <c r="C149" s="41"/>
      <c r="D149" s="232" t="s">
        <v>170</v>
      </c>
      <c r="E149" s="41"/>
      <c r="F149" s="233" t="s">
        <v>2484</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170</v>
      </c>
      <c r="AU149" s="18" t="s">
        <v>83</v>
      </c>
    </row>
    <row r="150" s="2" customFormat="1" ht="21.75" customHeight="1">
      <c r="A150" s="39"/>
      <c r="B150" s="40"/>
      <c r="C150" s="219" t="s">
        <v>8</v>
      </c>
      <c r="D150" s="219" t="s">
        <v>163</v>
      </c>
      <c r="E150" s="220" t="s">
        <v>2486</v>
      </c>
      <c r="F150" s="221" t="s">
        <v>2487</v>
      </c>
      <c r="G150" s="222" t="s">
        <v>185</v>
      </c>
      <c r="H150" s="223">
        <v>6</v>
      </c>
      <c r="I150" s="224"/>
      <c r="J150" s="225">
        <f>ROUND(I150*H150,2)</f>
        <v>0</v>
      </c>
      <c r="K150" s="221" t="s">
        <v>167</v>
      </c>
      <c r="L150" s="45"/>
      <c r="M150" s="226" t="s">
        <v>1</v>
      </c>
      <c r="N150" s="227" t="s">
        <v>38</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251</v>
      </c>
      <c r="AT150" s="230" t="s">
        <v>163</v>
      </c>
      <c r="AU150" s="230" t="s">
        <v>83</v>
      </c>
      <c r="AY150" s="18" t="s">
        <v>160</v>
      </c>
      <c r="BE150" s="231">
        <f>IF(N150="základní",J150,0)</f>
        <v>0</v>
      </c>
      <c r="BF150" s="231">
        <f>IF(N150="snížená",J150,0)</f>
        <v>0</v>
      </c>
      <c r="BG150" s="231">
        <f>IF(N150="zákl. přenesená",J150,0)</f>
        <v>0</v>
      </c>
      <c r="BH150" s="231">
        <f>IF(N150="sníž. přenesená",J150,0)</f>
        <v>0</v>
      </c>
      <c r="BI150" s="231">
        <f>IF(N150="nulová",J150,0)</f>
        <v>0</v>
      </c>
      <c r="BJ150" s="18" t="s">
        <v>81</v>
      </c>
      <c r="BK150" s="231">
        <f>ROUND(I150*H150,2)</f>
        <v>0</v>
      </c>
      <c r="BL150" s="18" t="s">
        <v>251</v>
      </c>
      <c r="BM150" s="230" t="s">
        <v>2488</v>
      </c>
    </row>
    <row r="151" s="2" customFormat="1">
      <c r="A151" s="39"/>
      <c r="B151" s="40"/>
      <c r="C151" s="41"/>
      <c r="D151" s="232" t="s">
        <v>170</v>
      </c>
      <c r="E151" s="41"/>
      <c r="F151" s="233" t="s">
        <v>2489</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170</v>
      </c>
      <c r="AU151" s="18" t="s">
        <v>83</v>
      </c>
    </row>
    <row r="152" s="2" customFormat="1" ht="21.75" customHeight="1">
      <c r="A152" s="39"/>
      <c r="B152" s="40"/>
      <c r="C152" s="281" t="s">
        <v>251</v>
      </c>
      <c r="D152" s="281" t="s">
        <v>832</v>
      </c>
      <c r="E152" s="282" t="s">
        <v>2490</v>
      </c>
      <c r="F152" s="283" t="s">
        <v>2491</v>
      </c>
      <c r="G152" s="284" t="s">
        <v>185</v>
      </c>
      <c r="H152" s="285">
        <v>6</v>
      </c>
      <c r="I152" s="286"/>
      <c r="J152" s="287">
        <f>ROUND(I152*H152,2)</f>
        <v>0</v>
      </c>
      <c r="K152" s="283" t="s">
        <v>167</v>
      </c>
      <c r="L152" s="288"/>
      <c r="M152" s="289" t="s">
        <v>1</v>
      </c>
      <c r="N152" s="290" t="s">
        <v>38</v>
      </c>
      <c r="O152" s="92"/>
      <c r="P152" s="228">
        <f>O152*H152</f>
        <v>0</v>
      </c>
      <c r="Q152" s="228">
        <v>0.00050000000000000001</v>
      </c>
      <c r="R152" s="228">
        <f>Q152*H152</f>
        <v>0.0030000000000000001</v>
      </c>
      <c r="S152" s="228">
        <v>0</v>
      </c>
      <c r="T152" s="229">
        <f>S152*H152</f>
        <v>0</v>
      </c>
      <c r="U152" s="39"/>
      <c r="V152" s="39"/>
      <c r="W152" s="39"/>
      <c r="X152" s="39"/>
      <c r="Y152" s="39"/>
      <c r="Z152" s="39"/>
      <c r="AA152" s="39"/>
      <c r="AB152" s="39"/>
      <c r="AC152" s="39"/>
      <c r="AD152" s="39"/>
      <c r="AE152" s="39"/>
      <c r="AR152" s="230" t="s">
        <v>1196</v>
      </c>
      <c r="AT152" s="230" t="s">
        <v>832</v>
      </c>
      <c r="AU152" s="230" t="s">
        <v>83</v>
      </c>
      <c r="AY152" s="18" t="s">
        <v>160</v>
      </c>
      <c r="BE152" s="231">
        <f>IF(N152="základní",J152,0)</f>
        <v>0</v>
      </c>
      <c r="BF152" s="231">
        <f>IF(N152="snížená",J152,0)</f>
        <v>0</v>
      </c>
      <c r="BG152" s="231">
        <f>IF(N152="zákl. přenesená",J152,0)</f>
        <v>0</v>
      </c>
      <c r="BH152" s="231">
        <f>IF(N152="sníž. přenesená",J152,0)</f>
        <v>0</v>
      </c>
      <c r="BI152" s="231">
        <f>IF(N152="nulová",J152,0)</f>
        <v>0</v>
      </c>
      <c r="BJ152" s="18" t="s">
        <v>81</v>
      </c>
      <c r="BK152" s="231">
        <f>ROUND(I152*H152,2)</f>
        <v>0</v>
      </c>
      <c r="BL152" s="18" t="s">
        <v>1196</v>
      </c>
      <c r="BM152" s="230" t="s">
        <v>2492</v>
      </c>
    </row>
    <row r="153" s="2" customFormat="1">
      <c r="A153" s="39"/>
      <c r="B153" s="40"/>
      <c r="C153" s="41"/>
      <c r="D153" s="232" t="s">
        <v>170</v>
      </c>
      <c r="E153" s="41"/>
      <c r="F153" s="233" t="s">
        <v>2491</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170</v>
      </c>
      <c r="AU153" s="18" t="s">
        <v>83</v>
      </c>
    </row>
    <row r="154" s="2" customFormat="1" ht="37.8" customHeight="1">
      <c r="A154" s="39"/>
      <c r="B154" s="40"/>
      <c r="C154" s="219" t="s">
        <v>304</v>
      </c>
      <c r="D154" s="219" t="s">
        <v>163</v>
      </c>
      <c r="E154" s="220" t="s">
        <v>2493</v>
      </c>
      <c r="F154" s="221" t="s">
        <v>2494</v>
      </c>
      <c r="G154" s="222" t="s">
        <v>185</v>
      </c>
      <c r="H154" s="223">
        <v>2</v>
      </c>
      <c r="I154" s="224"/>
      <c r="J154" s="225">
        <f>ROUND(I154*H154,2)</f>
        <v>0</v>
      </c>
      <c r="K154" s="221" t="s">
        <v>167</v>
      </c>
      <c r="L154" s="45"/>
      <c r="M154" s="226" t="s">
        <v>1</v>
      </c>
      <c r="N154" s="227" t="s">
        <v>38</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251</v>
      </c>
      <c r="AT154" s="230" t="s">
        <v>163</v>
      </c>
      <c r="AU154" s="230" t="s">
        <v>83</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251</v>
      </c>
      <c r="BM154" s="230" t="s">
        <v>2495</v>
      </c>
    </row>
    <row r="155" s="2" customFormat="1">
      <c r="A155" s="39"/>
      <c r="B155" s="40"/>
      <c r="C155" s="41"/>
      <c r="D155" s="232" t="s">
        <v>170</v>
      </c>
      <c r="E155" s="41"/>
      <c r="F155" s="233" t="s">
        <v>2496</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83</v>
      </c>
    </row>
    <row r="156" s="2" customFormat="1" ht="16.5" customHeight="1">
      <c r="A156" s="39"/>
      <c r="B156" s="40"/>
      <c r="C156" s="281" t="s">
        <v>309</v>
      </c>
      <c r="D156" s="281" t="s">
        <v>832</v>
      </c>
      <c r="E156" s="282" t="s">
        <v>2497</v>
      </c>
      <c r="F156" s="283" t="s">
        <v>2498</v>
      </c>
      <c r="G156" s="284" t="s">
        <v>185</v>
      </c>
      <c r="H156" s="285">
        <v>2</v>
      </c>
      <c r="I156" s="286"/>
      <c r="J156" s="287">
        <f>ROUND(I156*H156,2)</f>
        <v>0</v>
      </c>
      <c r="K156" s="283" t="s">
        <v>167</v>
      </c>
      <c r="L156" s="288"/>
      <c r="M156" s="289" t="s">
        <v>1</v>
      </c>
      <c r="N156" s="290" t="s">
        <v>38</v>
      </c>
      <c r="O156" s="92"/>
      <c r="P156" s="228">
        <f>O156*H156</f>
        <v>0</v>
      </c>
      <c r="Q156" s="228">
        <v>0.0030000000000000001</v>
      </c>
      <c r="R156" s="228">
        <f>Q156*H156</f>
        <v>0.0060000000000000001</v>
      </c>
      <c r="S156" s="228">
        <v>0</v>
      </c>
      <c r="T156" s="229">
        <f>S156*H156</f>
        <v>0</v>
      </c>
      <c r="U156" s="39"/>
      <c r="V156" s="39"/>
      <c r="W156" s="39"/>
      <c r="X156" s="39"/>
      <c r="Y156" s="39"/>
      <c r="Z156" s="39"/>
      <c r="AA156" s="39"/>
      <c r="AB156" s="39"/>
      <c r="AC156" s="39"/>
      <c r="AD156" s="39"/>
      <c r="AE156" s="39"/>
      <c r="AR156" s="230" t="s">
        <v>1196</v>
      </c>
      <c r="AT156" s="230" t="s">
        <v>832</v>
      </c>
      <c r="AU156" s="230" t="s">
        <v>83</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1196</v>
      </c>
      <c r="BM156" s="230" t="s">
        <v>2499</v>
      </c>
    </row>
    <row r="157" s="2" customFormat="1">
      <c r="A157" s="39"/>
      <c r="B157" s="40"/>
      <c r="C157" s="41"/>
      <c r="D157" s="232" t="s">
        <v>170</v>
      </c>
      <c r="E157" s="41"/>
      <c r="F157" s="233" t="s">
        <v>2498</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83</v>
      </c>
    </row>
    <row r="158" s="2" customFormat="1" ht="24.15" customHeight="1">
      <c r="A158" s="39"/>
      <c r="B158" s="40"/>
      <c r="C158" s="219" t="s">
        <v>317</v>
      </c>
      <c r="D158" s="219" t="s">
        <v>163</v>
      </c>
      <c r="E158" s="220" t="s">
        <v>2500</v>
      </c>
      <c r="F158" s="221" t="s">
        <v>2501</v>
      </c>
      <c r="G158" s="222" t="s">
        <v>185</v>
      </c>
      <c r="H158" s="223">
        <v>2</v>
      </c>
      <c r="I158" s="224"/>
      <c r="J158" s="225">
        <f>ROUND(I158*H158,2)</f>
        <v>0</v>
      </c>
      <c r="K158" s="221" t="s">
        <v>167</v>
      </c>
      <c r="L158" s="45"/>
      <c r="M158" s="226" t="s">
        <v>1</v>
      </c>
      <c r="N158" s="227" t="s">
        <v>38</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251</v>
      </c>
      <c r="AT158" s="230" t="s">
        <v>163</v>
      </c>
      <c r="AU158" s="230" t="s">
        <v>83</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251</v>
      </c>
      <c r="BM158" s="230" t="s">
        <v>2502</v>
      </c>
    </row>
    <row r="159" s="2" customFormat="1">
      <c r="A159" s="39"/>
      <c r="B159" s="40"/>
      <c r="C159" s="41"/>
      <c r="D159" s="232" t="s">
        <v>170</v>
      </c>
      <c r="E159" s="41"/>
      <c r="F159" s="233" t="s">
        <v>2503</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83</v>
      </c>
    </row>
    <row r="160" s="2" customFormat="1" ht="16.5" customHeight="1">
      <c r="A160" s="39"/>
      <c r="B160" s="40"/>
      <c r="C160" s="281" t="s">
        <v>325</v>
      </c>
      <c r="D160" s="281" t="s">
        <v>832</v>
      </c>
      <c r="E160" s="282" t="s">
        <v>2504</v>
      </c>
      <c r="F160" s="283" t="s">
        <v>2505</v>
      </c>
      <c r="G160" s="284" t="s">
        <v>185</v>
      </c>
      <c r="H160" s="285">
        <v>2</v>
      </c>
      <c r="I160" s="286"/>
      <c r="J160" s="287">
        <f>ROUND(I160*H160,2)</f>
        <v>0</v>
      </c>
      <c r="K160" s="283" t="s">
        <v>167</v>
      </c>
      <c r="L160" s="288"/>
      <c r="M160" s="289" t="s">
        <v>1</v>
      </c>
      <c r="N160" s="290" t="s">
        <v>38</v>
      </c>
      <c r="O160" s="92"/>
      <c r="P160" s="228">
        <f>O160*H160</f>
        <v>0</v>
      </c>
      <c r="Q160" s="228">
        <v>0.00020000000000000001</v>
      </c>
      <c r="R160" s="228">
        <f>Q160*H160</f>
        <v>0.00040000000000000002</v>
      </c>
      <c r="S160" s="228">
        <v>0</v>
      </c>
      <c r="T160" s="229">
        <f>S160*H160</f>
        <v>0</v>
      </c>
      <c r="U160" s="39"/>
      <c r="V160" s="39"/>
      <c r="W160" s="39"/>
      <c r="X160" s="39"/>
      <c r="Y160" s="39"/>
      <c r="Z160" s="39"/>
      <c r="AA160" s="39"/>
      <c r="AB160" s="39"/>
      <c r="AC160" s="39"/>
      <c r="AD160" s="39"/>
      <c r="AE160" s="39"/>
      <c r="AR160" s="230" t="s">
        <v>399</v>
      </c>
      <c r="AT160" s="230" t="s">
        <v>832</v>
      </c>
      <c r="AU160" s="230" t="s">
        <v>83</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251</v>
      </c>
      <c r="BM160" s="230" t="s">
        <v>2506</v>
      </c>
    </row>
    <row r="161" s="2" customFormat="1">
      <c r="A161" s="39"/>
      <c r="B161" s="40"/>
      <c r="C161" s="41"/>
      <c r="D161" s="232" t="s">
        <v>170</v>
      </c>
      <c r="E161" s="41"/>
      <c r="F161" s="233" t="s">
        <v>2505</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83</v>
      </c>
    </row>
    <row r="162" s="2" customFormat="1" ht="37.8" customHeight="1">
      <c r="A162" s="39"/>
      <c r="B162" s="40"/>
      <c r="C162" s="219" t="s">
        <v>7</v>
      </c>
      <c r="D162" s="219" t="s">
        <v>163</v>
      </c>
      <c r="E162" s="220" t="s">
        <v>2507</v>
      </c>
      <c r="F162" s="221" t="s">
        <v>2508</v>
      </c>
      <c r="G162" s="222" t="s">
        <v>236</v>
      </c>
      <c r="H162" s="223">
        <v>12</v>
      </c>
      <c r="I162" s="224"/>
      <c r="J162" s="225">
        <f>ROUND(I162*H162,2)</f>
        <v>0</v>
      </c>
      <c r="K162" s="221" t="s">
        <v>167</v>
      </c>
      <c r="L162" s="45"/>
      <c r="M162" s="226" t="s">
        <v>1</v>
      </c>
      <c r="N162" s="227" t="s">
        <v>38</v>
      </c>
      <c r="O162" s="92"/>
      <c r="P162" s="228">
        <f>O162*H162</f>
        <v>0</v>
      </c>
      <c r="Q162" s="228">
        <v>0.00167</v>
      </c>
      <c r="R162" s="228">
        <f>Q162*H162</f>
        <v>0.020040000000000002</v>
      </c>
      <c r="S162" s="228">
        <v>0</v>
      </c>
      <c r="T162" s="229">
        <f>S162*H162</f>
        <v>0</v>
      </c>
      <c r="U162" s="39"/>
      <c r="V162" s="39"/>
      <c r="W162" s="39"/>
      <c r="X162" s="39"/>
      <c r="Y162" s="39"/>
      <c r="Z162" s="39"/>
      <c r="AA162" s="39"/>
      <c r="AB162" s="39"/>
      <c r="AC162" s="39"/>
      <c r="AD162" s="39"/>
      <c r="AE162" s="39"/>
      <c r="AR162" s="230" t="s">
        <v>251</v>
      </c>
      <c r="AT162" s="230" t="s">
        <v>163</v>
      </c>
      <c r="AU162" s="230" t="s">
        <v>83</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2509</v>
      </c>
    </row>
    <row r="163" s="2" customFormat="1">
      <c r="A163" s="39"/>
      <c r="B163" s="40"/>
      <c r="C163" s="41"/>
      <c r="D163" s="232" t="s">
        <v>170</v>
      </c>
      <c r="E163" s="41"/>
      <c r="F163" s="233" t="s">
        <v>2510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83</v>
      </c>
    </row>
    <row r="164" s="14" customFormat="1">
      <c r="A164" s="14"/>
      <c r="B164" s="247"/>
      <c r="C164" s="248"/>
      <c r="D164" s="232" t="s">
        <v>172</v>
      </c>
      <c r="E164" s="248"/>
      <c r="F164" s="250" t="s">
        <v>2414</v>
      </c>
      <c r="G164" s="248"/>
      <c r="H164" s="251">
        <v>12</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172</v>
      </c>
      <c r="AU164" s="257" t="s">
        <v>83</v>
      </c>
      <c r="AV164" s="14" t="s">
        <v>83</v>
      </c>
      <c r="AW164" s="14" t="s">
        <v>4</v>
      </c>
      <c r="AX164" s="14" t="s">
        <v>81</v>
      </c>
      <c r="AY164" s="257" t="s">
        <v>160</v>
      </c>
    </row>
    <row r="165" s="2" customFormat="1" ht="37.8" customHeight="1">
      <c r="A165" s="39"/>
      <c r="B165" s="40"/>
      <c r="C165" s="219" t="s">
        <v>339</v>
      </c>
      <c r="D165" s="219" t="s">
        <v>163</v>
      </c>
      <c r="E165" s="220" t="s">
        <v>2511</v>
      </c>
      <c r="F165" s="221" t="s">
        <v>2512</v>
      </c>
      <c r="G165" s="222" t="s">
        <v>236</v>
      </c>
      <c r="H165" s="223">
        <v>30</v>
      </c>
      <c r="I165" s="224"/>
      <c r="J165" s="225">
        <f>ROUND(I165*H165,2)</f>
        <v>0</v>
      </c>
      <c r="K165" s="221" t="s">
        <v>167</v>
      </c>
      <c r="L165" s="45"/>
      <c r="M165" s="226" t="s">
        <v>1</v>
      </c>
      <c r="N165" s="227" t="s">
        <v>38</v>
      </c>
      <c r="O165" s="92"/>
      <c r="P165" s="228">
        <f>O165*H165</f>
        <v>0</v>
      </c>
      <c r="Q165" s="228">
        <v>0.0034399999999999999</v>
      </c>
      <c r="R165" s="228">
        <f>Q165*H165</f>
        <v>0.1032</v>
      </c>
      <c r="S165" s="228">
        <v>0</v>
      </c>
      <c r="T165" s="229">
        <f>S165*H165</f>
        <v>0</v>
      </c>
      <c r="U165" s="39"/>
      <c r="V165" s="39"/>
      <c r="W165" s="39"/>
      <c r="X165" s="39"/>
      <c r="Y165" s="39"/>
      <c r="Z165" s="39"/>
      <c r="AA165" s="39"/>
      <c r="AB165" s="39"/>
      <c r="AC165" s="39"/>
      <c r="AD165" s="39"/>
      <c r="AE165" s="39"/>
      <c r="AR165" s="230" t="s">
        <v>251</v>
      </c>
      <c r="AT165" s="230" t="s">
        <v>163</v>
      </c>
      <c r="AU165" s="230" t="s">
        <v>83</v>
      </c>
      <c r="AY165" s="18" t="s">
        <v>160</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251</v>
      </c>
      <c r="BM165" s="230" t="s">
        <v>2513</v>
      </c>
    </row>
    <row r="166" s="2" customFormat="1">
      <c r="A166" s="39"/>
      <c r="B166" s="40"/>
      <c r="C166" s="41"/>
      <c r="D166" s="232" t="s">
        <v>170</v>
      </c>
      <c r="E166" s="41"/>
      <c r="F166" s="233" t="s">
        <v>2514</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170</v>
      </c>
      <c r="AU166" s="18" t="s">
        <v>83</v>
      </c>
    </row>
    <row r="167" s="14" customFormat="1">
      <c r="A167" s="14"/>
      <c r="B167" s="247"/>
      <c r="C167" s="248"/>
      <c r="D167" s="232" t="s">
        <v>172</v>
      </c>
      <c r="E167" s="248"/>
      <c r="F167" s="250" t="s">
        <v>2348</v>
      </c>
      <c r="G167" s="248"/>
      <c r="H167" s="251">
        <v>30</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172</v>
      </c>
      <c r="AU167" s="257" t="s">
        <v>83</v>
      </c>
      <c r="AV167" s="14" t="s">
        <v>83</v>
      </c>
      <c r="AW167" s="14" t="s">
        <v>4</v>
      </c>
      <c r="AX167" s="14" t="s">
        <v>81</v>
      </c>
      <c r="AY167" s="257" t="s">
        <v>160</v>
      </c>
    </row>
    <row r="168" s="2" customFormat="1" ht="37.8" customHeight="1">
      <c r="A168" s="39"/>
      <c r="B168" s="40"/>
      <c r="C168" s="219" t="s">
        <v>345</v>
      </c>
      <c r="D168" s="219" t="s">
        <v>163</v>
      </c>
      <c r="E168" s="220" t="s">
        <v>2515</v>
      </c>
      <c r="F168" s="221" t="s">
        <v>2516</v>
      </c>
      <c r="G168" s="222" t="s">
        <v>236</v>
      </c>
      <c r="H168" s="223">
        <v>9</v>
      </c>
      <c r="I168" s="224"/>
      <c r="J168" s="225">
        <f>ROUND(I168*H168,2)</f>
        <v>0</v>
      </c>
      <c r="K168" s="221" t="s">
        <v>167</v>
      </c>
      <c r="L168" s="45"/>
      <c r="M168" s="226" t="s">
        <v>1</v>
      </c>
      <c r="N168" s="227" t="s">
        <v>38</v>
      </c>
      <c r="O168" s="92"/>
      <c r="P168" s="228">
        <f>O168*H168</f>
        <v>0</v>
      </c>
      <c r="Q168" s="228">
        <v>0.0052199999999999998</v>
      </c>
      <c r="R168" s="228">
        <f>Q168*H168</f>
        <v>0.046980000000000001</v>
      </c>
      <c r="S168" s="228">
        <v>0</v>
      </c>
      <c r="T168" s="229">
        <f>S168*H168</f>
        <v>0</v>
      </c>
      <c r="U168" s="39"/>
      <c r="V168" s="39"/>
      <c r="W168" s="39"/>
      <c r="X168" s="39"/>
      <c r="Y168" s="39"/>
      <c r="Z168" s="39"/>
      <c r="AA168" s="39"/>
      <c r="AB168" s="39"/>
      <c r="AC168" s="39"/>
      <c r="AD168" s="39"/>
      <c r="AE168" s="39"/>
      <c r="AR168" s="230" t="s">
        <v>251</v>
      </c>
      <c r="AT168" s="230" t="s">
        <v>163</v>
      </c>
      <c r="AU168" s="230" t="s">
        <v>83</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2517</v>
      </c>
    </row>
    <row r="169" s="2" customFormat="1">
      <c r="A169" s="39"/>
      <c r="B169" s="40"/>
      <c r="C169" s="41"/>
      <c r="D169" s="232" t="s">
        <v>170</v>
      </c>
      <c r="E169" s="41"/>
      <c r="F169" s="233" t="s">
        <v>2518</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83</v>
      </c>
    </row>
    <row r="170" s="14" customFormat="1">
      <c r="A170" s="14"/>
      <c r="B170" s="247"/>
      <c r="C170" s="248"/>
      <c r="D170" s="232" t="s">
        <v>172</v>
      </c>
      <c r="E170" s="248"/>
      <c r="F170" s="250" t="s">
        <v>2519</v>
      </c>
      <c r="G170" s="248"/>
      <c r="H170" s="251">
        <v>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172</v>
      </c>
      <c r="AU170" s="257" t="s">
        <v>83</v>
      </c>
      <c r="AV170" s="14" t="s">
        <v>83</v>
      </c>
      <c r="AW170" s="14" t="s">
        <v>4</v>
      </c>
      <c r="AX170" s="14" t="s">
        <v>81</v>
      </c>
      <c r="AY170" s="257" t="s">
        <v>160</v>
      </c>
    </row>
    <row r="171" s="2" customFormat="1" ht="24.15" customHeight="1">
      <c r="A171" s="39"/>
      <c r="B171" s="40"/>
      <c r="C171" s="219" t="s">
        <v>350</v>
      </c>
      <c r="D171" s="219" t="s">
        <v>163</v>
      </c>
      <c r="E171" s="220" t="s">
        <v>2520</v>
      </c>
      <c r="F171" s="221" t="s">
        <v>2521</v>
      </c>
      <c r="G171" s="222" t="s">
        <v>166</v>
      </c>
      <c r="H171" s="223">
        <v>2.2000000000000002</v>
      </c>
      <c r="I171" s="224"/>
      <c r="J171" s="225">
        <f>ROUND(I171*H171,2)</f>
        <v>0</v>
      </c>
      <c r="K171" s="221" t="s">
        <v>167</v>
      </c>
      <c r="L171" s="45"/>
      <c r="M171" s="226" t="s">
        <v>1</v>
      </c>
      <c r="N171" s="227" t="s">
        <v>38</v>
      </c>
      <c r="O171" s="92"/>
      <c r="P171" s="228">
        <f>O171*H171</f>
        <v>0</v>
      </c>
      <c r="Q171" s="228">
        <v>0.00198</v>
      </c>
      <c r="R171" s="228">
        <f>Q171*H171</f>
        <v>0.0043560000000000005</v>
      </c>
      <c r="S171" s="228">
        <v>0</v>
      </c>
      <c r="T171" s="229">
        <f>S171*H171</f>
        <v>0</v>
      </c>
      <c r="U171" s="39"/>
      <c r="V171" s="39"/>
      <c r="W171" s="39"/>
      <c r="X171" s="39"/>
      <c r="Y171" s="39"/>
      <c r="Z171" s="39"/>
      <c r="AA171" s="39"/>
      <c r="AB171" s="39"/>
      <c r="AC171" s="39"/>
      <c r="AD171" s="39"/>
      <c r="AE171" s="39"/>
      <c r="AR171" s="230" t="s">
        <v>251</v>
      </c>
      <c r="AT171" s="230" t="s">
        <v>163</v>
      </c>
      <c r="AU171" s="230" t="s">
        <v>83</v>
      </c>
      <c r="AY171" s="18" t="s">
        <v>160</v>
      </c>
      <c r="BE171" s="231">
        <f>IF(N171="základní",J171,0)</f>
        <v>0</v>
      </c>
      <c r="BF171" s="231">
        <f>IF(N171="snížená",J171,0)</f>
        <v>0</v>
      </c>
      <c r="BG171" s="231">
        <f>IF(N171="zákl. přenesená",J171,0)</f>
        <v>0</v>
      </c>
      <c r="BH171" s="231">
        <f>IF(N171="sníž. přenesená",J171,0)</f>
        <v>0</v>
      </c>
      <c r="BI171" s="231">
        <f>IF(N171="nulová",J171,0)</f>
        <v>0</v>
      </c>
      <c r="BJ171" s="18" t="s">
        <v>81</v>
      </c>
      <c r="BK171" s="231">
        <f>ROUND(I171*H171,2)</f>
        <v>0</v>
      </c>
      <c r="BL171" s="18" t="s">
        <v>251</v>
      </c>
      <c r="BM171" s="230" t="s">
        <v>2522</v>
      </c>
    </row>
    <row r="172" s="2" customFormat="1">
      <c r="A172" s="39"/>
      <c r="B172" s="40"/>
      <c r="C172" s="41"/>
      <c r="D172" s="232" t="s">
        <v>170</v>
      </c>
      <c r="E172" s="41"/>
      <c r="F172" s="233" t="s">
        <v>2523</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170</v>
      </c>
      <c r="AU172" s="18" t="s">
        <v>83</v>
      </c>
    </row>
    <row r="173" s="14" customFormat="1">
      <c r="A173" s="14"/>
      <c r="B173" s="247"/>
      <c r="C173" s="248"/>
      <c r="D173" s="232" t="s">
        <v>172</v>
      </c>
      <c r="E173" s="248"/>
      <c r="F173" s="250" t="s">
        <v>2524</v>
      </c>
      <c r="G173" s="248"/>
      <c r="H173" s="251">
        <v>2.2000000000000002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172</v>
      </c>
      <c r="AU173" s="257" t="s">
        <v>83</v>
      </c>
      <c r="AV173" s="14" t="s">
        <v>83</v>
      </c>
      <c r="AW173" s="14" t="s">
        <v>4</v>
      </c>
      <c r="AX173" s="14" t="s">
        <v>81</v>
      </c>
      <c r="AY173" s="257" t="s">
        <v>160</v>
      </c>
    </row>
    <row r="174" s="2" customFormat="1" ht="33" customHeight="1">
      <c r="A174" s="39"/>
      <c r="B174" s="40"/>
      <c r="C174" s="281" t="s">
        <v>355</v>
      </c>
      <c r="D174" s="281" t="s">
        <v>832</v>
      </c>
      <c r="E174" s="282" t="s">
        <v>2525</v>
      </c>
      <c r="F174" s="283" t="s">
        <v>2526</v>
      </c>
      <c r="G174" s="284" t="s">
        <v>166</v>
      </c>
      <c r="H174" s="285">
        <v>2.2000000000000002</v>
      </c>
      <c r="I174" s="286"/>
      <c r="J174" s="287">
        <f>ROUND(I174*H174,2)</f>
        <v>0</v>
      </c>
      <c r="K174" s="283" t="s">
        <v>167</v>
      </c>
      <c r="L174" s="288"/>
      <c r="M174" s="289" t="s">
        <v>1</v>
      </c>
      <c r="N174" s="290" t="s">
        <v>38</v>
      </c>
      <c r="O174" s="92"/>
      <c r="P174" s="228">
        <f>O174*H174</f>
        <v>0</v>
      </c>
      <c r="Q174" s="228">
        <v>0.0044999999999999997</v>
      </c>
      <c r="R174" s="228">
        <f>Q174*H174</f>
        <v>0.0099000000000000008</v>
      </c>
      <c r="S174" s="228">
        <v>0</v>
      </c>
      <c r="T174" s="229">
        <f>S174*H174</f>
        <v>0</v>
      </c>
      <c r="U174" s="39"/>
      <c r="V174" s="39"/>
      <c r="W174" s="39"/>
      <c r="X174" s="39"/>
      <c r="Y174" s="39"/>
      <c r="Z174" s="39"/>
      <c r="AA174" s="39"/>
      <c r="AB174" s="39"/>
      <c r="AC174" s="39"/>
      <c r="AD174" s="39"/>
      <c r="AE174" s="39"/>
      <c r="AR174" s="230" t="s">
        <v>399</v>
      </c>
      <c r="AT174" s="230" t="s">
        <v>832</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251</v>
      </c>
      <c r="BM174" s="230" t="s">
        <v>2527</v>
      </c>
    </row>
    <row r="175" s="2" customFormat="1">
      <c r="A175" s="39"/>
      <c r="B175" s="40"/>
      <c r="C175" s="41"/>
      <c r="D175" s="232" t="s">
        <v>170</v>
      </c>
      <c r="E175" s="41"/>
      <c r="F175" s="233" t="s">
        <v>2526</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2" customFormat="1" ht="16.5" customHeight="1">
      <c r="A176" s="39"/>
      <c r="B176" s="40"/>
      <c r="C176" s="219" t="s">
        <v>360</v>
      </c>
      <c r="D176" s="219" t="s">
        <v>163</v>
      </c>
      <c r="E176" s="220" t="s">
        <v>2528</v>
      </c>
      <c r="F176" s="221" t="s">
        <v>2529</v>
      </c>
      <c r="G176" s="222" t="s">
        <v>166</v>
      </c>
      <c r="H176" s="223">
        <v>2</v>
      </c>
      <c r="I176" s="224"/>
      <c r="J176" s="225">
        <f>ROUND(I176*H176,2)</f>
        <v>0</v>
      </c>
      <c r="K176" s="221" t="s">
        <v>1</v>
      </c>
      <c r="L176" s="45"/>
      <c r="M176" s="226" t="s">
        <v>1</v>
      </c>
      <c r="N176" s="227" t="s">
        <v>38</v>
      </c>
      <c r="O176" s="92"/>
      <c r="P176" s="228">
        <f>O176*H176</f>
        <v>0</v>
      </c>
      <c r="Q176" s="228">
        <v>0.00020000000000000001</v>
      </c>
      <c r="R176" s="228">
        <f>Q176*H176</f>
        <v>0.00040000000000000002</v>
      </c>
      <c r="S176" s="228">
        <v>0</v>
      </c>
      <c r="T176" s="229">
        <f>S176*H176</f>
        <v>0</v>
      </c>
      <c r="U176" s="39"/>
      <c r="V176" s="39"/>
      <c r="W176" s="39"/>
      <c r="X176" s="39"/>
      <c r="Y176" s="39"/>
      <c r="Z176" s="39"/>
      <c r="AA176" s="39"/>
      <c r="AB176" s="39"/>
      <c r="AC176" s="39"/>
      <c r="AD176" s="39"/>
      <c r="AE176" s="39"/>
      <c r="AR176" s="230" t="s">
        <v>251</v>
      </c>
      <c r="AT176" s="230" t="s">
        <v>163</v>
      </c>
      <c r="AU176" s="230" t="s">
        <v>83</v>
      </c>
      <c r="AY176" s="18" t="s">
        <v>160</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251</v>
      </c>
      <c r="BM176" s="230" t="s">
        <v>2530</v>
      </c>
    </row>
    <row r="177" s="2" customFormat="1">
      <c r="A177" s="39"/>
      <c r="B177" s="40"/>
      <c r="C177" s="41"/>
      <c r="D177" s="232" t="s">
        <v>170</v>
      </c>
      <c r="E177" s="41"/>
      <c r="F177" s="233" t="s">
        <v>2531</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170</v>
      </c>
      <c r="AU177" s="18" t="s">
        <v>83</v>
      </c>
    </row>
    <row r="178" s="14" customFormat="1">
      <c r="A178" s="14"/>
      <c r="B178" s="247"/>
      <c r="C178" s="248"/>
      <c r="D178" s="232" t="s">
        <v>172</v>
      </c>
      <c r="E178" s="248"/>
      <c r="F178" s="250" t="s">
        <v>2532</v>
      </c>
      <c r="G178" s="248"/>
      <c r="H178" s="251">
        <v>2</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172</v>
      </c>
      <c r="AU178" s="257" t="s">
        <v>83</v>
      </c>
      <c r="AV178" s="14" t="s">
        <v>83</v>
      </c>
      <c r="AW178" s="14" t="s">
        <v>4</v>
      </c>
      <c r="AX178" s="14" t="s">
        <v>81</v>
      </c>
      <c r="AY178" s="257" t="s">
        <v>160</v>
      </c>
    </row>
    <row r="179" s="2" customFormat="1" ht="24.15" customHeight="1">
      <c r="A179" s="39"/>
      <c r="B179" s="40"/>
      <c r="C179" s="219" t="s">
        <v>363</v>
      </c>
      <c r="D179" s="219" t="s">
        <v>163</v>
      </c>
      <c r="E179" s="220" t="s">
        <v>2533</v>
      </c>
      <c r="F179" s="221" t="s">
        <v>2534</v>
      </c>
      <c r="G179" s="222" t="s">
        <v>166</v>
      </c>
      <c r="H179" s="223">
        <v>10.5</v>
      </c>
      <c r="I179" s="224"/>
      <c r="J179" s="225">
        <f>ROUND(I179*H179,2)</f>
        <v>0</v>
      </c>
      <c r="K179" s="221" t="s">
        <v>1</v>
      </c>
      <c r="L179" s="45"/>
      <c r="M179" s="226" t="s">
        <v>1</v>
      </c>
      <c r="N179" s="227" t="s">
        <v>38</v>
      </c>
      <c r="O179" s="92"/>
      <c r="P179" s="228">
        <f>O179*H179</f>
        <v>0</v>
      </c>
      <c r="Q179" s="228">
        <v>0.019120000000000002</v>
      </c>
      <c r="R179" s="228">
        <f>Q179*H179</f>
        <v>0.20076000000000002</v>
      </c>
      <c r="S179" s="228">
        <v>0</v>
      </c>
      <c r="T179" s="229">
        <f>S179*H179</f>
        <v>0</v>
      </c>
      <c r="U179" s="39"/>
      <c r="V179" s="39"/>
      <c r="W179" s="39"/>
      <c r="X179" s="39"/>
      <c r="Y179" s="39"/>
      <c r="Z179" s="39"/>
      <c r="AA179" s="39"/>
      <c r="AB179" s="39"/>
      <c r="AC179" s="39"/>
      <c r="AD179" s="39"/>
      <c r="AE179" s="39"/>
      <c r="AR179" s="230" t="s">
        <v>251</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251</v>
      </c>
      <c r="BM179" s="230" t="s">
        <v>2535</v>
      </c>
    </row>
    <row r="180" s="2" customFormat="1">
      <c r="A180" s="39"/>
      <c r="B180" s="40"/>
      <c r="C180" s="41"/>
      <c r="D180" s="232" t="s">
        <v>170</v>
      </c>
      <c r="E180" s="41"/>
      <c r="F180" s="233" t="s">
        <v>2536</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14" customFormat="1">
      <c r="A181" s="14"/>
      <c r="B181" s="247"/>
      <c r="C181" s="248"/>
      <c r="D181" s="232" t="s">
        <v>172</v>
      </c>
      <c r="E181" s="248"/>
      <c r="F181" s="250" t="s">
        <v>2537</v>
      </c>
      <c r="G181" s="248"/>
      <c r="H181" s="251">
        <v>10.5</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172</v>
      </c>
      <c r="AU181" s="257" t="s">
        <v>83</v>
      </c>
      <c r="AV181" s="14" t="s">
        <v>83</v>
      </c>
      <c r="AW181" s="14" t="s">
        <v>4</v>
      </c>
      <c r="AX181" s="14" t="s">
        <v>81</v>
      </c>
      <c r="AY181" s="257" t="s">
        <v>160</v>
      </c>
    </row>
    <row r="182" s="12" customFormat="1" ht="22.8" customHeight="1">
      <c r="A182" s="12"/>
      <c r="B182" s="203"/>
      <c r="C182" s="204"/>
      <c r="D182" s="205" t="s">
        <v>72</v>
      </c>
      <c r="E182" s="217" t="s">
        <v>2248</v>
      </c>
      <c r="F182" s="217" t="s">
        <v>2249</v>
      </c>
      <c r="G182" s="204"/>
      <c r="H182" s="204"/>
      <c r="I182" s="207"/>
      <c r="J182" s="218">
        <f>BK182</f>
        <v>0</v>
      </c>
      <c r="K182" s="204"/>
      <c r="L182" s="209"/>
      <c r="M182" s="210"/>
      <c r="N182" s="211"/>
      <c r="O182" s="211"/>
      <c r="P182" s="212">
        <f>SUM(P183:P190)</f>
        <v>0</v>
      </c>
      <c r="Q182" s="211"/>
      <c r="R182" s="212">
        <f>SUM(R183:R190)</f>
        <v>0</v>
      </c>
      <c r="S182" s="211"/>
      <c r="T182" s="213">
        <f>SUM(T183:T190)</f>
        <v>0</v>
      </c>
      <c r="U182" s="12"/>
      <c r="V182" s="12"/>
      <c r="W182" s="12"/>
      <c r="X182" s="12"/>
      <c r="Y182" s="12"/>
      <c r="Z182" s="12"/>
      <c r="AA182" s="12"/>
      <c r="AB182" s="12"/>
      <c r="AC182" s="12"/>
      <c r="AD182" s="12"/>
      <c r="AE182" s="12"/>
      <c r="AR182" s="214" t="s">
        <v>168</v>
      </c>
      <c r="AT182" s="215" t="s">
        <v>72</v>
      </c>
      <c r="AU182" s="215" t="s">
        <v>81</v>
      </c>
      <c r="AY182" s="214" t="s">
        <v>160</v>
      </c>
      <c r="BK182" s="216">
        <f>SUM(BK183:BK190)</f>
        <v>0</v>
      </c>
    </row>
    <row r="183" s="2" customFormat="1" ht="24.15" customHeight="1">
      <c r="A183" s="39"/>
      <c r="B183" s="40"/>
      <c r="C183" s="219" t="s">
        <v>365</v>
      </c>
      <c r="D183" s="219" t="s">
        <v>163</v>
      </c>
      <c r="E183" s="220" t="s">
        <v>2538</v>
      </c>
      <c r="F183" s="221" t="s">
        <v>2539</v>
      </c>
      <c r="G183" s="222" t="s">
        <v>1115</v>
      </c>
      <c r="H183" s="291"/>
      <c r="I183" s="224"/>
      <c r="J183" s="225">
        <f>ROUND(I183*H183,2)</f>
        <v>0</v>
      </c>
      <c r="K183" s="221" t="s">
        <v>167</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251</v>
      </c>
      <c r="AT183" s="230" t="s">
        <v>163</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251</v>
      </c>
      <c r="BM183" s="230" t="s">
        <v>2540</v>
      </c>
    </row>
    <row r="184" s="2" customFormat="1">
      <c r="A184" s="39"/>
      <c r="B184" s="40"/>
      <c r="C184" s="41"/>
      <c r="D184" s="232" t="s">
        <v>170</v>
      </c>
      <c r="E184" s="41"/>
      <c r="F184" s="233" t="s">
        <v>2541</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2" customFormat="1" ht="16.5" customHeight="1">
      <c r="A185" s="39"/>
      <c r="B185" s="40"/>
      <c r="C185" s="219" t="s">
        <v>373</v>
      </c>
      <c r="D185" s="219" t="s">
        <v>163</v>
      </c>
      <c r="E185" s="220" t="s">
        <v>2542</v>
      </c>
      <c r="F185" s="221" t="s">
        <v>2257</v>
      </c>
      <c r="G185" s="222" t="s">
        <v>1115</v>
      </c>
      <c r="H185" s="291"/>
      <c r="I185" s="224"/>
      <c r="J185" s="225">
        <f>ROUND(I185*H185,2)</f>
        <v>0</v>
      </c>
      <c r="K185" s="221" t="s">
        <v>1</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2543</v>
      </c>
      <c r="AT185" s="230" t="s">
        <v>163</v>
      </c>
      <c r="AU185" s="230" t="s">
        <v>83</v>
      </c>
      <c r="AY185" s="18" t="s">
        <v>160</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2543</v>
      </c>
      <c r="BM185" s="230" t="s">
        <v>2544</v>
      </c>
    </row>
    <row r="186" s="2" customFormat="1">
      <c r="A186" s="39"/>
      <c r="B186" s="40"/>
      <c r="C186" s="41"/>
      <c r="D186" s="232" t="s">
        <v>170</v>
      </c>
      <c r="E186" s="41"/>
      <c r="F186" s="233" t="s">
        <v>2257</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170</v>
      </c>
      <c r="AU186" s="18" t="s">
        <v>83</v>
      </c>
    </row>
    <row r="187" s="2" customFormat="1" ht="16.5" customHeight="1">
      <c r="A187" s="39"/>
      <c r="B187" s="40"/>
      <c r="C187" s="219" t="s">
        <v>386</v>
      </c>
      <c r="D187" s="219" t="s">
        <v>163</v>
      </c>
      <c r="E187" s="220" t="s">
        <v>2545</v>
      </c>
      <c r="F187" s="221" t="s">
        <v>2546</v>
      </c>
      <c r="G187" s="222" t="s">
        <v>693</v>
      </c>
      <c r="H187" s="223">
        <v>1</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2543</v>
      </c>
      <c r="AT187" s="230" t="s">
        <v>163</v>
      </c>
      <c r="AU187" s="230" t="s">
        <v>83</v>
      </c>
      <c r="AY187" s="18" t="s">
        <v>160</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2543</v>
      </c>
      <c r="BM187" s="230" t="s">
        <v>2547</v>
      </c>
    </row>
    <row r="188" s="2" customFormat="1" ht="21.75" customHeight="1">
      <c r="A188" s="39"/>
      <c r="B188" s="40"/>
      <c r="C188" s="219" t="s">
        <v>393</v>
      </c>
      <c r="D188" s="219" t="s">
        <v>163</v>
      </c>
      <c r="E188" s="220" t="s">
        <v>2548</v>
      </c>
      <c r="F188" s="221" t="s">
        <v>2549</v>
      </c>
      <c r="G188" s="222" t="s">
        <v>2275</v>
      </c>
      <c r="H188" s="223">
        <v>1</v>
      </c>
      <c r="I188" s="224"/>
      <c r="J188" s="225">
        <f>ROUND(I188*H188,2)</f>
        <v>0</v>
      </c>
      <c r="K188" s="221" t="s">
        <v>1</v>
      </c>
      <c r="L188" s="45"/>
      <c r="M188" s="226" t="s">
        <v>1</v>
      </c>
      <c r="N188" s="227" t="s">
        <v>38</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2543</v>
      </c>
      <c r="AT188" s="230" t="s">
        <v>163</v>
      </c>
      <c r="AU188" s="230" t="s">
        <v>83</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2543</v>
      </c>
      <c r="BM188" s="230" t="s">
        <v>2550</v>
      </c>
    </row>
    <row r="189" s="2" customFormat="1" ht="16.5" customHeight="1">
      <c r="A189" s="39"/>
      <c r="B189" s="40"/>
      <c r="C189" s="219" t="s">
        <v>399</v>
      </c>
      <c r="D189" s="219" t="s">
        <v>163</v>
      </c>
      <c r="E189" s="220" t="s">
        <v>2551</v>
      </c>
      <c r="F189" s="221" t="s">
        <v>2552</v>
      </c>
      <c r="G189" s="222" t="s">
        <v>2275</v>
      </c>
      <c r="H189" s="223">
        <v>1</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2543</v>
      </c>
      <c r="AT189" s="230" t="s">
        <v>163</v>
      </c>
      <c r="AU189" s="230" t="s">
        <v>83</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2543</v>
      </c>
      <c r="BM189" s="230" t="s">
        <v>2553</v>
      </c>
    </row>
    <row r="190" s="2" customFormat="1" ht="16.5" customHeight="1">
      <c r="A190" s="39"/>
      <c r="B190" s="40"/>
      <c r="C190" s="219" t="s">
        <v>412</v>
      </c>
      <c r="D190" s="219" t="s">
        <v>163</v>
      </c>
      <c r="E190" s="220" t="s">
        <v>2554</v>
      </c>
      <c r="F190" s="221" t="s">
        <v>2555</v>
      </c>
      <c r="G190" s="222" t="s">
        <v>2275</v>
      </c>
      <c r="H190" s="223">
        <v>1</v>
      </c>
      <c r="I190" s="224"/>
      <c r="J190" s="225">
        <f>ROUND(I190*H190,2)</f>
        <v>0</v>
      </c>
      <c r="K190" s="221" t="s">
        <v>1</v>
      </c>
      <c r="L190" s="45"/>
      <c r="M190" s="292" t="s">
        <v>1</v>
      </c>
      <c r="N190" s="293" t="s">
        <v>38</v>
      </c>
      <c r="O190" s="294"/>
      <c r="P190" s="295">
        <f>O190*H190</f>
        <v>0</v>
      </c>
      <c r="Q190" s="295">
        <v>0</v>
      </c>
      <c r="R190" s="295">
        <f>Q190*H190</f>
        <v>0</v>
      </c>
      <c r="S190" s="295">
        <v>0</v>
      </c>
      <c r="T190" s="296">
        <f>S190*H190</f>
        <v>0</v>
      </c>
      <c r="U190" s="39"/>
      <c r="V190" s="39"/>
      <c r="W190" s="39"/>
      <c r="X190" s="39"/>
      <c r="Y190" s="39"/>
      <c r="Z190" s="39"/>
      <c r="AA190" s="39"/>
      <c r="AB190" s="39"/>
      <c r="AC190" s="39"/>
      <c r="AD190" s="39"/>
      <c r="AE190" s="39"/>
      <c r="AR190" s="230" t="s">
        <v>2543</v>
      </c>
      <c r="AT190" s="230" t="s">
        <v>163</v>
      </c>
      <c r="AU190" s="230" t="s">
        <v>83</v>
      </c>
      <c r="AY190" s="18" t="s">
        <v>160</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2543</v>
      </c>
      <c r="BM190" s="230" t="s">
        <v>2556</v>
      </c>
    </row>
    <row r="191" s="2" customFormat="1" ht="6.96" customHeight="1">
      <c r="A191" s="39"/>
      <c r="B191" s="67"/>
      <c r="C191" s="68"/>
      <c r="D191" s="68"/>
      <c r="E191" s="68"/>
      <c r="F191" s="68"/>
      <c r="G191" s="68"/>
      <c r="H191" s="68"/>
      <c r="I191" s="68"/>
      <c r="J191" s="68"/>
      <c r="K191" s="68"/>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miuvjELpNx9liuLsY1B6RuoPUoO+4zlnhD6kHUyuxsDZhGr3vKWrXwepw/hFKmsYa/rh0teyiwPYaAeK5+wYuQ==" hashValue="bKEUe8x87Uo7VLiRtF9Qd+JgWOdLhA99U6k3LpXQrsT3mhQxSMJKFI1phQrcEyNKBmrMIQKeMveCzzTaJDMlxQ==" algorithmName="SHA-512" password="CC35"/>
  <autoFilter ref="C118:K19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2557</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ROUND((SUM(BE128:BE294)),  2)</f>
        <v>0</v>
      </c>
      <c r="G33" s="39"/>
      <c r="H33" s="39"/>
      <c r="I33" s="156">
        <v>0.20999999999999999</v>
      </c>
      <c r="J33" s="155">
        <f>ROUND(((SUM(BE128:BE294))*I33),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ROUND((SUM(BF128:BF294)),  2)</f>
        <v>0</v>
      </c>
      <c r="G34" s="39"/>
      <c r="H34" s="39"/>
      <c r="I34" s="156">
        <v>0.14999999999999999</v>
      </c>
      <c r="J34" s="155">
        <f>ROUND(((SUM(BF128:BF294))*I34),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ROUND((SUM(BG128:BG294)),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ROUND((SUM(BH128:BH294)),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ROUND((SUM(BI128:BI294)),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D.1.4.E - Zařízení technikých instalací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2108</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2558</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2559</v>
      </c>
      <c r="E99" s="189"/>
      <c r="F99" s="189"/>
      <c r="G99" s="189"/>
      <c r="H99" s="189"/>
      <c r="I99" s="189"/>
      <c r="J99" s="190">
        <f>J131</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2560</v>
      </c>
      <c r="E100" s="189"/>
      <c r="F100" s="189"/>
      <c r="G100" s="189"/>
      <c r="H100" s="189"/>
      <c r="I100" s="189"/>
      <c r="J100" s="190">
        <f>J138</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2561</v>
      </c>
      <c r="E101" s="189"/>
      <c r="F101" s="189"/>
      <c r="G101" s="189"/>
      <c r="H101" s="189"/>
      <c r="I101" s="189"/>
      <c r="J101" s="190">
        <f>J153</f>
        <v>0</v>
      </c>
      <c r="K101" s="187"/>
      <c r="L101" s="191"/>
      <c r="S101" s="10"/>
      <c r="T101" s="10"/>
      <c r="U101" s="10"/>
      <c r="V101" s="10"/>
      <c r="W101" s="10"/>
      <c r="X101" s="10"/>
      <c r="Y101" s="10"/>
      <c r="Z101" s="10"/>
      <c r="AA101" s="10"/>
      <c r="AB101" s="10"/>
      <c r="AC101" s="10"/>
      <c r="AD101" s="10"/>
      <c r="AE101" s="10"/>
    </row>
    <row r="102" s="10" customFormat="1" ht="14.88" customHeight="1">
      <c r="A102" s="10"/>
      <c r="B102" s="186"/>
      <c r="C102" s="187"/>
      <c r="D102" s="188" t="s">
        <v>2562</v>
      </c>
      <c r="E102" s="189"/>
      <c r="F102" s="189"/>
      <c r="G102" s="189"/>
      <c r="H102" s="189"/>
      <c r="I102" s="189"/>
      <c r="J102" s="190">
        <f>J188</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2563</v>
      </c>
      <c r="E103" s="189"/>
      <c r="F103" s="189"/>
      <c r="G103" s="189"/>
      <c r="H103" s="189"/>
      <c r="I103" s="189"/>
      <c r="J103" s="190">
        <f>J197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2564</v>
      </c>
      <c r="E104" s="189"/>
      <c r="F104" s="189"/>
      <c r="G104" s="189"/>
      <c r="H104" s="189"/>
      <c r="I104" s="189"/>
      <c r="J104" s="190">
        <f>J218</f>
        <v>0</v>
      </c>
      <c r="K104" s="187"/>
      <c r="L104" s="191"/>
      <c r="S104" s="10"/>
      <c r="T104" s="10"/>
      <c r="U104" s="10"/>
      <c r="V104" s="10"/>
      <c r="W104" s="10"/>
      <c r="X104" s="10"/>
      <c r="Y104" s="10"/>
      <c r="Z104" s="10"/>
      <c r="AA104" s="10"/>
      <c r="AB104" s="10"/>
      <c r="AC104" s="10"/>
      <c r="AD104" s="10"/>
      <c r="AE104" s="10"/>
    </row>
    <row r="105" s="10" customFormat="1" ht="14.88" customHeight="1">
      <c r="A105" s="10"/>
      <c r="B105" s="186"/>
      <c r="C105" s="187"/>
      <c r="D105" s="188" t="s">
        <v>2565</v>
      </c>
      <c r="E105" s="189"/>
      <c r="F105" s="189"/>
      <c r="G105" s="189"/>
      <c r="H105" s="189"/>
      <c r="I105" s="189"/>
      <c r="J105" s="190">
        <f>J219</f>
        <v>0</v>
      </c>
      <c r="K105" s="187"/>
      <c r="L105" s="191"/>
      <c r="S105" s="10"/>
      <c r="T105" s="10"/>
      <c r="U105" s="10"/>
      <c r="V105" s="10"/>
      <c r="W105" s="10"/>
      <c r="X105" s="10"/>
      <c r="Y105" s="10"/>
      <c r="Z105" s="10"/>
      <c r="AA105" s="10"/>
      <c r="AB105" s="10"/>
      <c r="AC105" s="10"/>
      <c r="AD105" s="10"/>
      <c r="AE105" s="10"/>
    </row>
    <row r="106" s="10" customFormat="1" ht="14.88" customHeight="1">
      <c r="A106" s="10"/>
      <c r="B106" s="186"/>
      <c r="C106" s="187"/>
      <c r="D106" s="188" t="s">
        <v>2566</v>
      </c>
      <c r="E106" s="189"/>
      <c r="F106" s="189"/>
      <c r="G106" s="189"/>
      <c r="H106" s="189"/>
      <c r="I106" s="189"/>
      <c r="J106" s="190">
        <f>J236</f>
        <v>0</v>
      </c>
      <c r="K106" s="187"/>
      <c r="L106" s="191"/>
      <c r="S106" s="10"/>
      <c r="T106" s="10"/>
      <c r="U106" s="10"/>
      <c r="V106" s="10"/>
      <c r="W106" s="10"/>
      <c r="X106" s="10"/>
      <c r="Y106" s="10"/>
      <c r="Z106" s="10"/>
      <c r="AA106" s="10"/>
      <c r="AB106" s="10"/>
      <c r="AC106" s="10"/>
      <c r="AD106" s="10"/>
      <c r="AE106" s="10"/>
    </row>
    <row r="107" s="10" customFormat="1" ht="14.88" customHeight="1">
      <c r="A107" s="10"/>
      <c r="B107" s="186"/>
      <c r="C107" s="187"/>
      <c r="D107" s="188" t="s">
        <v>2567</v>
      </c>
      <c r="E107" s="189"/>
      <c r="F107" s="189"/>
      <c r="G107" s="189"/>
      <c r="H107" s="189"/>
      <c r="I107" s="189"/>
      <c r="J107" s="190">
        <f>J245</f>
        <v>0</v>
      </c>
      <c r="K107" s="187"/>
      <c r="L107" s="191"/>
      <c r="S107" s="10"/>
      <c r="T107" s="10"/>
      <c r="U107" s="10"/>
      <c r="V107" s="10"/>
      <c r="W107" s="10"/>
      <c r="X107" s="10"/>
      <c r="Y107" s="10"/>
      <c r="Z107" s="10"/>
      <c r="AA107" s="10"/>
      <c r="AB107" s="10"/>
      <c r="AC107" s="10"/>
      <c r="AD107" s="10"/>
      <c r="AE107" s="10"/>
    </row>
    <row r="108" s="10" customFormat="1" ht="14.88" customHeight="1">
      <c r="A108" s="10"/>
      <c r="B108" s="186"/>
      <c r="C108" s="187"/>
      <c r="D108" s="188" t="s">
        <v>2568</v>
      </c>
      <c r="E108" s="189"/>
      <c r="F108" s="189"/>
      <c r="G108" s="189"/>
      <c r="H108" s="189"/>
      <c r="I108" s="189"/>
      <c r="J108" s="190">
        <f>J274</f>
        <v>0</v>
      </c>
      <c r="K108" s="187"/>
      <c r="L108" s="19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145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75" t="str">
        <f>E7</f>
        <v>Nástavba provozně technického objektu - ON Trutnov 1</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106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D.1.4.E - Zařízení technikých instalací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 xml:space="preserve"> </v>
      </c>
      <c r="G122" s="41"/>
      <c r="H122" s="41"/>
      <c r="I122" s="33" t="s">
        <v>22</v>
      </c>
      <c r="J122" s="80" t="str">
        <f>IF(J12="","",J12)</f>
        <v>27. 1. 2023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E15</f>
        <v xml:space="preserve"> </v>
      </c>
      <c r="G124" s="41"/>
      <c r="H124" s="41"/>
      <c r="I124" s="33" t="s">
        <v>29</v>
      </c>
      <c r="J124" s="37" t="str">
        <f>E21</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IF(E18="","",E18)</f>
        <v>Vyplň údaj</v>
      </c>
      <c r="G125" s="41"/>
      <c r="H125" s="41"/>
      <c r="I125" s="33" t="s">
        <v>31</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146</v>
      </c>
      <c r="D127" s="195" t="s">
        <v>58</v>
      </c>
      <c r="E127" s="195" t="s">
        <v>54</v>
      </c>
      <c r="F127" s="195" t="s">
        <v>55</v>
      </c>
      <c r="G127" s="195" t="s">
        <v>147</v>
      </c>
      <c r="H127" s="195" t="s">
        <v>148</v>
      </c>
      <c r="I127" s="195" t="s">
        <v>149</v>
      </c>
      <c r="J127" s="195" t="s">
        <v>110</v>
      </c>
      <c r="K127" s="196" t="s">
        <v>150</v>
      </c>
      <c r="L127" s="197"/>
      <c r="M127" s="101" t="s">
        <v>1</v>
      </c>
      <c r="N127" s="102" t="s">
        <v>37</v>
      </c>
      <c r="O127" s="102" t="s">
        <v>151</v>
      </c>
      <c r="P127" s="102" t="s">
        <v>152</v>
      </c>
      <c r="Q127" s="102" t="s">
        <v>153</v>
      </c>
      <c r="R127" s="102" t="s">
        <v>154</v>
      </c>
      <c r="S127" s="102" t="s">
        <v>155</v>
      </c>
      <c r="T127" s="103" t="s">
        <v>156</v>
      </c>
      <c r="U127" s="192"/>
      <c r="V127" s="192"/>
      <c r="W127" s="192"/>
      <c r="X127" s="192"/>
      <c r="Y127" s="192"/>
      <c r="Z127" s="192"/>
      <c r="AA127" s="192"/>
      <c r="AB127" s="192"/>
      <c r="AC127" s="192"/>
      <c r="AD127" s="192"/>
      <c r="AE127" s="192"/>
    </row>
    <row r="128" s="2" customFormat="1" ht="22.8" customHeight="1">
      <c r="A128" s="39"/>
      <c r="B128" s="40"/>
      <c r="C128" s="108" t="s">
        <v>157</v>
      </c>
      <c r="D128" s="41"/>
      <c r="E128" s="41"/>
      <c r="F128" s="41"/>
      <c r="G128" s="41"/>
      <c r="H128" s="41"/>
      <c r="I128" s="41"/>
      <c r="J128" s="198">
        <f>BK128</f>
        <v>0</v>
      </c>
      <c r="K128" s="41"/>
      <c r="L128" s="45"/>
      <c r="M128" s="104"/>
      <c r="N128" s="199"/>
      <c r="O128" s="105"/>
      <c r="P128" s="200">
        <f>P129</f>
        <v>0</v>
      </c>
      <c r="Q128" s="105"/>
      <c r="R128" s="200">
        <f>R129</f>
        <v>1.8284400000000001</v>
      </c>
      <c r="S128" s="105"/>
      <c r="T128" s="201">
        <f>T129</f>
        <v>0</v>
      </c>
      <c r="U128" s="39"/>
      <c r="V128" s="39"/>
      <c r="W128" s="39"/>
      <c r="X128" s="39"/>
      <c r="Y128" s="39"/>
      <c r="Z128" s="39"/>
      <c r="AA128" s="39"/>
      <c r="AB128" s="39"/>
      <c r="AC128" s="39"/>
      <c r="AD128" s="39"/>
      <c r="AE128" s="39"/>
      <c r="AT128" s="18" t="s">
        <v>72</v>
      </c>
      <c r="AU128" s="18" t="s">
        <v>112</v>
      </c>
      <c r="BK128" s="202">
        <f>BK129</f>
        <v>0</v>
      </c>
    </row>
    <row r="129" s="12" customFormat="1" ht="25.92" customHeight="1">
      <c r="A129" s="12"/>
      <c r="B129" s="203"/>
      <c r="C129" s="204"/>
      <c r="D129" s="205" t="s">
        <v>72</v>
      </c>
      <c r="E129" s="206" t="s">
        <v>913</v>
      </c>
      <c r="F129" s="206" t="s">
        <v>913</v>
      </c>
      <c r="G129" s="204"/>
      <c r="H129" s="204"/>
      <c r="I129" s="207"/>
      <c r="J129" s="208">
        <f>BK129</f>
        <v>0</v>
      </c>
      <c r="K129" s="204"/>
      <c r="L129" s="209"/>
      <c r="M129" s="210"/>
      <c r="N129" s="211"/>
      <c r="O129" s="211"/>
      <c r="P129" s="212">
        <f>P130+P218</f>
        <v>0</v>
      </c>
      <c r="Q129" s="211"/>
      <c r="R129" s="212">
        <f>R130+R218</f>
        <v>1.8284400000000001</v>
      </c>
      <c r="S129" s="211"/>
      <c r="T129" s="213">
        <f>T130+T218</f>
        <v>0</v>
      </c>
      <c r="U129" s="12"/>
      <c r="V129" s="12"/>
      <c r="W129" s="12"/>
      <c r="X129" s="12"/>
      <c r="Y129" s="12"/>
      <c r="Z129" s="12"/>
      <c r="AA129" s="12"/>
      <c r="AB129" s="12"/>
      <c r="AC129" s="12"/>
      <c r="AD129" s="12"/>
      <c r="AE129" s="12"/>
      <c r="AR129" s="214" t="s">
        <v>83</v>
      </c>
      <c r="AT129" s="215" t="s">
        <v>72</v>
      </c>
      <c r="AU129" s="215" t="s">
        <v>73</v>
      </c>
      <c r="AY129" s="214" t="s">
        <v>160</v>
      </c>
      <c r="BK129" s="216">
        <f>BK130+BK218</f>
        <v>0</v>
      </c>
    </row>
    <row r="130" s="12" customFormat="1" ht="22.8" customHeight="1">
      <c r="A130" s="12"/>
      <c r="B130" s="203"/>
      <c r="C130" s="204"/>
      <c r="D130" s="205" t="s">
        <v>72</v>
      </c>
      <c r="E130" s="217" t="s">
        <v>2569</v>
      </c>
      <c r="F130" s="217" t="s">
        <v>2570</v>
      </c>
      <c r="G130" s="204"/>
      <c r="H130" s="204"/>
      <c r="I130" s="207"/>
      <c r="J130" s="218">
        <f>BK130</f>
        <v>0</v>
      </c>
      <c r="K130" s="204"/>
      <c r="L130" s="209"/>
      <c r="M130" s="210"/>
      <c r="N130" s="211"/>
      <c r="O130" s="211"/>
      <c r="P130" s="212">
        <f>P131+P138+P153+P188+P197</f>
        <v>0</v>
      </c>
      <c r="Q130" s="211"/>
      <c r="R130" s="212">
        <f>R131+R138+R153+R188+R197</f>
        <v>1.3522000000000001</v>
      </c>
      <c r="S130" s="211"/>
      <c r="T130" s="213">
        <f>T131+T138+T153+T188+T197</f>
        <v>0</v>
      </c>
      <c r="U130" s="12"/>
      <c r="V130" s="12"/>
      <c r="W130" s="12"/>
      <c r="X130" s="12"/>
      <c r="Y130" s="12"/>
      <c r="Z130" s="12"/>
      <c r="AA130" s="12"/>
      <c r="AB130" s="12"/>
      <c r="AC130" s="12"/>
      <c r="AD130" s="12"/>
      <c r="AE130" s="12"/>
      <c r="AR130" s="214" t="s">
        <v>83</v>
      </c>
      <c r="AT130" s="215" t="s">
        <v>72</v>
      </c>
      <c r="AU130" s="215" t="s">
        <v>81</v>
      </c>
      <c r="AY130" s="214" t="s">
        <v>160</v>
      </c>
      <c r="BK130" s="216">
        <f>BK131+BK138+BK153+BK188+BK197</f>
        <v>0</v>
      </c>
    </row>
    <row r="131" s="12" customFormat="1" ht="20.88" customHeight="1">
      <c r="A131" s="12"/>
      <c r="B131" s="203"/>
      <c r="C131" s="204"/>
      <c r="D131" s="205" t="s">
        <v>72</v>
      </c>
      <c r="E131" s="217" t="s">
        <v>2571</v>
      </c>
      <c r="F131" s="217" t="s">
        <v>2572</v>
      </c>
      <c r="G131" s="204"/>
      <c r="H131" s="204"/>
      <c r="I131" s="207"/>
      <c r="J131" s="218">
        <f>BK131</f>
        <v>0</v>
      </c>
      <c r="K131" s="204"/>
      <c r="L131" s="209"/>
      <c r="M131" s="210"/>
      <c r="N131" s="211"/>
      <c r="O131" s="211"/>
      <c r="P131" s="212">
        <f>SUM(P132:P137)</f>
        <v>0</v>
      </c>
      <c r="Q131" s="211"/>
      <c r="R131" s="212">
        <f>SUM(R132:R137)</f>
        <v>0</v>
      </c>
      <c r="S131" s="211"/>
      <c r="T131" s="213">
        <f>SUM(T132:T137)</f>
        <v>0</v>
      </c>
      <c r="U131" s="12"/>
      <c r="V131" s="12"/>
      <c r="W131" s="12"/>
      <c r="X131" s="12"/>
      <c r="Y131" s="12"/>
      <c r="Z131" s="12"/>
      <c r="AA131" s="12"/>
      <c r="AB131" s="12"/>
      <c r="AC131" s="12"/>
      <c r="AD131" s="12"/>
      <c r="AE131" s="12"/>
      <c r="AR131" s="214" t="s">
        <v>83</v>
      </c>
      <c r="AT131" s="215" t="s">
        <v>72</v>
      </c>
      <c r="AU131" s="215" t="s">
        <v>83</v>
      </c>
      <c r="AY131" s="214" t="s">
        <v>160</v>
      </c>
      <c r="BK131" s="216">
        <f>SUM(BK132:BK137)</f>
        <v>0</v>
      </c>
    </row>
    <row r="132" s="2" customFormat="1" ht="37.8" customHeight="1">
      <c r="A132" s="39"/>
      <c r="B132" s="40"/>
      <c r="C132" s="219" t="s">
        <v>81</v>
      </c>
      <c r="D132" s="219" t="s">
        <v>163</v>
      </c>
      <c r="E132" s="220" t="s">
        <v>2573</v>
      </c>
      <c r="F132" s="221" t="s">
        <v>2574</v>
      </c>
      <c r="G132" s="222" t="s">
        <v>262</v>
      </c>
      <c r="H132" s="223">
        <v>165</v>
      </c>
      <c r="I132" s="224"/>
      <c r="J132" s="225">
        <f>ROUND(I132*H132,2)</f>
        <v>0</v>
      </c>
      <c r="K132" s="221" t="s">
        <v>1</v>
      </c>
      <c r="L132" s="45"/>
      <c r="M132" s="226" t="s">
        <v>1</v>
      </c>
      <c r="N132" s="227" t="s">
        <v>38</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251</v>
      </c>
      <c r="AT132" s="230" t="s">
        <v>163</v>
      </c>
      <c r="AU132" s="230" t="s">
        <v>161</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251</v>
      </c>
      <c r="BM132" s="230" t="s">
        <v>2575</v>
      </c>
    </row>
    <row r="133" s="2" customFormat="1">
      <c r="A133" s="39"/>
      <c r="B133" s="40"/>
      <c r="C133" s="41"/>
      <c r="D133" s="232" t="s">
        <v>170</v>
      </c>
      <c r="E133" s="41"/>
      <c r="F133" s="233" t="s">
        <v>2574</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161</v>
      </c>
    </row>
    <row r="134" s="2" customFormat="1" ht="16.5" customHeight="1">
      <c r="A134" s="39"/>
      <c r="B134" s="40"/>
      <c r="C134" s="219" t="s">
        <v>83</v>
      </c>
      <c r="D134" s="219" t="s">
        <v>163</v>
      </c>
      <c r="E134" s="220" t="s">
        <v>2576</v>
      </c>
      <c r="F134" s="221" t="s">
        <v>2577</v>
      </c>
      <c r="G134" s="222" t="s">
        <v>262</v>
      </c>
      <c r="H134" s="223">
        <v>45</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251</v>
      </c>
      <c r="AT134" s="230" t="s">
        <v>163</v>
      </c>
      <c r="AU134" s="230" t="s">
        <v>161</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251</v>
      </c>
      <c r="BM134" s="230" t="s">
        <v>2578</v>
      </c>
    </row>
    <row r="135" s="2" customFormat="1">
      <c r="A135" s="39"/>
      <c r="B135" s="40"/>
      <c r="C135" s="41"/>
      <c r="D135" s="232" t="s">
        <v>170</v>
      </c>
      <c r="E135" s="41"/>
      <c r="F135" s="233" t="s">
        <v>2577</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161</v>
      </c>
    </row>
    <row r="136" s="2" customFormat="1" ht="16.5" customHeight="1">
      <c r="A136" s="39"/>
      <c r="B136" s="40"/>
      <c r="C136" s="219" t="s">
        <v>161</v>
      </c>
      <c r="D136" s="219" t="s">
        <v>163</v>
      </c>
      <c r="E136" s="220" t="s">
        <v>2579</v>
      </c>
      <c r="F136" s="221" t="s">
        <v>2580</v>
      </c>
      <c r="G136" s="222" t="s">
        <v>262</v>
      </c>
      <c r="H136" s="223">
        <v>120</v>
      </c>
      <c r="I136" s="224"/>
      <c r="J136" s="225">
        <f>ROUND(I136*H136,2)</f>
        <v>0</v>
      </c>
      <c r="K136" s="221" t="s">
        <v>1</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251</v>
      </c>
      <c r="AT136" s="230" t="s">
        <v>163</v>
      </c>
      <c r="AU136" s="230" t="s">
        <v>161</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251</v>
      </c>
      <c r="BM136" s="230" t="s">
        <v>2581</v>
      </c>
    </row>
    <row r="137" s="2" customFormat="1">
      <c r="A137" s="39"/>
      <c r="B137" s="40"/>
      <c r="C137" s="41"/>
      <c r="D137" s="232" t="s">
        <v>170</v>
      </c>
      <c r="E137" s="41"/>
      <c r="F137" s="233" t="s">
        <v>2580</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161</v>
      </c>
    </row>
    <row r="138" s="12" customFormat="1" ht="20.88" customHeight="1">
      <c r="A138" s="12"/>
      <c r="B138" s="203"/>
      <c r="C138" s="204"/>
      <c r="D138" s="205" t="s">
        <v>72</v>
      </c>
      <c r="E138" s="217" t="s">
        <v>2582</v>
      </c>
      <c r="F138" s="217" t="s">
        <v>2583</v>
      </c>
      <c r="G138" s="204"/>
      <c r="H138" s="204"/>
      <c r="I138" s="207"/>
      <c r="J138" s="218">
        <f>BK138</f>
        <v>0</v>
      </c>
      <c r="K138" s="204"/>
      <c r="L138" s="209"/>
      <c r="M138" s="210"/>
      <c r="N138" s="211"/>
      <c r="O138" s="211"/>
      <c r="P138" s="212">
        <f>SUM(P139:P152)</f>
        <v>0</v>
      </c>
      <c r="Q138" s="211"/>
      <c r="R138" s="212">
        <f>SUM(R139:R152)</f>
        <v>0.62393999999999994</v>
      </c>
      <c r="S138" s="211"/>
      <c r="T138" s="213">
        <f>SUM(T139:T152)</f>
        <v>0</v>
      </c>
      <c r="U138" s="12"/>
      <c r="V138" s="12"/>
      <c r="W138" s="12"/>
      <c r="X138" s="12"/>
      <c r="Y138" s="12"/>
      <c r="Z138" s="12"/>
      <c r="AA138" s="12"/>
      <c r="AB138" s="12"/>
      <c r="AC138" s="12"/>
      <c r="AD138" s="12"/>
      <c r="AE138" s="12"/>
      <c r="AR138" s="214" t="s">
        <v>83</v>
      </c>
      <c r="AT138" s="215" t="s">
        <v>72</v>
      </c>
      <c r="AU138" s="215" t="s">
        <v>83</v>
      </c>
      <c r="AY138" s="214" t="s">
        <v>160</v>
      </c>
      <c r="BK138" s="216">
        <f>SUM(BK139:BK152)</f>
        <v>0</v>
      </c>
    </row>
    <row r="139" s="2" customFormat="1" ht="16.5" customHeight="1">
      <c r="A139" s="39"/>
      <c r="B139" s="40"/>
      <c r="C139" s="219" t="s">
        <v>168</v>
      </c>
      <c r="D139" s="219" t="s">
        <v>163</v>
      </c>
      <c r="E139" s="220" t="s">
        <v>2584</v>
      </c>
      <c r="F139" s="221" t="s">
        <v>2585</v>
      </c>
      <c r="G139" s="222" t="s">
        <v>236</v>
      </c>
      <c r="H139" s="223">
        <v>46</v>
      </c>
      <c r="I139" s="224"/>
      <c r="J139" s="225">
        <f>ROUND(I139*H139,2)</f>
        <v>0</v>
      </c>
      <c r="K139" s="221" t="s">
        <v>167</v>
      </c>
      <c r="L139" s="45"/>
      <c r="M139" s="226" t="s">
        <v>1</v>
      </c>
      <c r="N139" s="227" t="s">
        <v>38</v>
      </c>
      <c r="O139" s="92"/>
      <c r="P139" s="228">
        <f>O139*H139</f>
        <v>0</v>
      </c>
      <c r="Q139" s="228">
        <v>0.0074400000000000004</v>
      </c>
      <c r="R139" s="228">
        <f>Q139*H139</f>
        <v>0.34224000000000004</v>
      </c>
      <c r="S139" s="228">
        <v>0</v>
      </c>
      <c r="T139" s="229">
        <f>S139*H139</f>
        <v>0</v>
      </c>
      <c r="U139" s="39"/>
      <c r="V139" s="39"/>
      <c r="W139" s="39"/>
      <c r="X139" s="39"/>
      <c r="Y139" s="39"/>
      <c r="Z139" s="39"/>
      <c r="AA139" s="39"/>
      <c r="AB139" s="39"/>
      <c r="AC139" s="39"/>
      <c r="AD139" s="39"/>
      <c r="AE139" s="39"/>
      <c r="AR139" s="230" t="s">
        <v>251</v>
      </c>
      <c r="AT139" s="230" t="s">
        <v>163</v>
      </c>
      <c r="AU139" s="230" t="s">
        <v>161</v>
      </c>
      <c r="AY139" s="18" t="s">
        <v>160</v>
      </c>
      <c r="BE139" s="231">
        <f>IF(N139="základní",J139,0)</f>
        <v>0</v>
      </c>
      <c r="BF139" s="231">
        <f>IF(N139="snížená",J139,0)</f>
        <v>0</v>
      </c>
      <c r="BG139" s="231">
        <f>IF(N139="zákl. přenesená",J139,0)</f>
        <v>0</v>
      </c>
      <c r="BH139" s="231">
        <f>IF(N139="sníž. přenesená",J139,0)</f>
        <v>0</v>
      </c>
      <c r="BI139" s="231">
        <f>IF(N139="nulová",J139,0)</f>
        <v>0</v>
      </c>
      <c r="BJ139" s="18" t="s">
        <v>81</v>
      </c>
      <c r="BK139" s="231">
        <f>ROUND(I139*H139,2)</f>
        <v>0</v>
      </c>
      <c r="BL139" s="18" t="s">
        <v>251</v>
      </c>
      <c r="BM139" s="230" t="s">
        <v>2586</v>
      </c>
    </row>
    <row r="140" s="2" customFormat="1">
      <c r="A140" s="39"/>
      <c r="B140" s="40"/>
      <c r="C140" s="41"/>
      <c r="D140" s="232" t="s">
        <v>170</v>
      </c>
      <c r="E140" s="41"/>
      <c r="F140" s="233" t="s">
        <v>2587</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170</v>
      </c>
      <c r="AU140" s="18" t="s">
        <v>161</v>
      </c>
    </row>
    <row r="141" s="2" customFormat="1" ht="16.5" customHeight="1">
      <c r="A141" s="39"/>
      <c r="B141" s="40"/>
      <c r="C141" s="219" t="s">
        <v>201</v>
      </c>
      <c r="D141" s="219" t="s">
        <v>163</v>
      </c>
      <c r="E141" s="220" t="s">
        <v>2588</v>
      </c>
      <c r="F141" s="221" t="s">
        <v>2589</v>
      </c>
      <c r="G141" s="222" t="s">
        <v>236</v>
      </c>
      <c r="H141" s="223">
        <v>70</v>
      </c>
      <c r="I141" s="224"/>
      <c r="J141" s="225">
        <f>ROUND(I141*H141,2)</f>
        <v>0</v>
      </c>
      <c r="K141" s="221" t="s">
        <v>167</v>
      </c>
      <c r="L141" s="45"/>
      <c r="M141" s="226" t="s">
        <v>1</v>
      </c>
      <c r="N141" s="227" t="s">
        <v>38</v>
      </c>
      <c r="O141" s="92"/>
      <c r="P141" s="228">
        <f>O141*H141</f>
        <v>0</v>
      </c>
      <c r="Q141" s="228">
        <v>0.00048000000000000001</v>
      </c>
      <c r="R141" s="228">
        <f>Q141*H141</f>
        <v>0.033599999999999998</v>
      </c>
      <c r="S141" s="228">
        <v>0</v>
      </c>
      <c r="T141" s="229">
        <f>S141*H141</f>
        <v>0</v>
      </c>
      <c r="U141" s="39"/>
      <c r="V141" s="39"/>
      <c r="W141" s="39"/>
      <c r="X141" s="39"/>
      <c r="Y141" s="39"/>
      <c r="Z141" s="39"/>
      <c r="AA141" s="39"/>
      <c r="AB141" s="39"/>
      <c r="AC141" s="39"/>
      <c r="AD141" s="39"/>
      <c r="AE141" s="39"/>
      <c r="AR141" s="230" t="s">
        <v>251</v>
      </c>
      <c r="AT141" s="230" t="s">
        <v>163</v>
      </c>
      <c r="AU141" s="230" t="s">
        <v>161</v>
      </c>
      <c r="AY141" s="18" t="s">
        <v>160</v>
      </c>
      <c r="BE141" s="231">
        <f>IF(N141="základní",J141,0)</f>
        <v>0</v>
      </c>
      <c r="BF141" s="231">
        <f>IF(N141="snížená",J141,0)</f>
        <v>0</v>
      </c>
      <c r="BG141" s="231">
        <f>IF(N141="zákl. přenesená",J141,0)</f>
        <v>0</v>
      </c>
      <c r="BH141" s="231">
        <f>IF(N141="sníž. přenesená",J141,0)</f>
        <v>0</v>
      </c>
      <c r="BI141" s="231">
        <f>IF(N141="nulová",J141,0)</f>
        <v>0</v>
      </c>
      <c r="BJ141" s="18" t="s">
        <v>81</v>
      </c>
      <c r="BK141" s="231">
        <f>ROUND(I141*H141,2)</f>
        <v>0</v>
      </c>
      <c r="BL141" s="18" t="s">
        <v>251</v>
      </c>
      <c r="BM141" s="230" t="s">
        <v>2590</v>
      </c>
    </row>
    <row r="142" s="2" customFormat="1">
      <c r="A142" s="39"/>
      <c r="B142" s="40"/>
      <c r="C142" s="41"/>
      <c r="D142" s="232" t="s">
        <v>170</v>
      </c>
      <c r="E142" s="41"/>
      <c r="F142" s="233" t="s">
        <v>2591</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170</v>
      </c>
      <c r="AU142" s="18" t="s">
        <v>161</v>
      </c>
    </row>
    <row r="143" s="2" customFormat="1" ht="16.5" customHeight="1">
      <c r="A143" s="39"/>
      <c r="B143" s="40"/>
      <c r="C143" s="219" t="s">
        <v>189</v>
      </c>
      <c r="D143" s="219" t="s">
        <v>163</v>
      </c>
      <c r="E143" s="220" t="s">
        <v>2592</v>
      </c>
      <c r="F143" s="221" t="s">
        <v>2593</v>
      </c>
      <c r="G143" s="222" t="s">
        <v>236</v>
      </c>
      <c r="H143" s="223">
        <v>20</v>
      </c>
      <c r="I143" s="224"/>
      <c r="J143" s="225">
        <f>ROUND(I143*H143,2)</f>
        <v>0</v>
      </c>
      <c r="K143" s="221" t="s">
        <v>167</v>
      </c>
      <c r="L143" s="45"/>
      <c r="M143" s="226" t="s">
        <v>1</v>
      </c>
      <c r="N143" s="227" t="s">
        <v>38</v>
      </c>
      <c r="O143" s="92"/>
      <c r="P143" s="228">
        <f>O143*H143</f>
        <v>0</v>
      </c>
      <c r="Q143" s="228">
        <v>0.00071000000000000002</v>
      </c>
      <c r="R143" s="228">
        <f>Q143*H143</f>
        <v>0.014200000000000001</v>
      </c>
      <c r="S143" s="228">
        <v>0</v>
      </c>
      <c r="T143" s="229">
        <f>S143*H143</f>
        <v>0</v>
      </c>
      <c r="U143" s="39"/>
      <c r="V143" s="39"/>
      <c r="W143" s="39"/>
      <c r="X143" s="39"/>
      <c r="Y143" s="39"/>
      <c r="Z143" s="39"/>
      <c r="AA143" s="39"/>
      <c r="AB143" s="39"/>
      <c r="AC143" s="39"/>
      <c r="AD143" s="39"/>
      <c r="AE143" s="39"/>
      <c r="AR143" s="230" t="s">
        <v>251</v>
      </c>
      <c r="AT143" s="230" t="s">
        <v>163</v>
      </c>
      <c r="AU143" s="230" t="s">
        <v>161</v>
      </c>
      <c r="AY143" s="18" t="s">
        <v>160</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251</v>
      </c>
      <c r="BM143" s="230" t="s">
        <v>2594</v>
      </c>
    </row>
    <row r="144" s="2" customFormat="1">
      <c r="A144" s="39"/>
      <c r="B144" s="40"/>
      <c r="C144" s="41"/>
      <c r="D144" s="232" t="s">
        <v>170</v>
      </c>
      <c r="E144" s="41"/>
      <c r="F144" s="233" t="s">
        <v>2595</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170</v>
      </c>
      <c r="AU144" s="18" t="s">
        <v>161</v>
      </c>
    </row>
    <row r="145" s="2" customFormat="1" ht="16.5" customHeight="1">
      <c r="A145" s="39"/>
      <c r="B145" s="40"/>
      <c r="C145" s="219" t="s">
        <v>212</v>
      </c>
      <c r="D145" s="219" t="s">
        <v>163</v>
      </c>
      <c r="E145" s="220" t="s">
        <v>2596</v>
      </c>
      <c r="F145" s="221" t="s">
        <v>2597</v>
      </c>
      <c r="G145" s="222" t="s">
        <v>236</v>
      </c>
      <c r="H145" s="223">
        <v>90</v>
      </c>
      <c r="I145" s="224"/>
      <c r="J145" s="225">
        <f>ROUND(I145*H145,2)</f>
        <v>0</v>
      </c>
      <c r="K145" s="221" t="s">
        <v>167</v>
      </c>
      <c r="L145" s="45"/>
      <c r="M145" s="226" t="s">
        <v>1</v>
      </c>
      <c r="N145" s="227" t="s">
        <v>38</v>
      </c>
      <c r="O145" s="92"/>
      <c r="P145" s="228">
        <f>O145*H145</f>
        <v>0</v>
      </c>
      <c r="Q145" s="228">
        <v>0.0022399999999999998</v>
      </c>
      <c r="R145" s="228">
        <f>Q145*H145</f>
        <v>0.20159999999999997</v>
      </c>
      <c r="S145" s="228">
        <v>0</v>
      </c>
      <c r="T145" s="229">
        <f>S145*H145</f>
        <v>0</v>
      </c>
      <c r="U145" s="39"/>
      <c r="V145" s="39"/>
      <c r="W145" s="39"/>
      <c r="X145" s="39"/>
      <c r="Y145" s="39"/>
      <c r="Z145" s="39"/>
      <c r="AA145" s="39"/>
      <c r="AB145" s="39"/>
      <c r="AC145" s="39"/>
      <c r="AD145" s="39"/>
      <c r="AE145" s="39"/>
      <c r="AR145" s="230" t="s">
        <v>251</v>
      </c>
      <c r="AT145" s="230" t="s">
        <v>163</v>
      </c>
      <c r="AU145" s="230" t="s">
        <v>161</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251</v>
      </c>
      <c r="BM145" s="230" t="s">
        <v>2598</v>
      </c>
    </row>
    <row r="146" s="2" customFormat="1">
      <c r="A146" s="39"/>
      <c r="B146" s="40"/>
      <c r="C146" s="41"/>
      <c r="D146" s="232" t="s">
        <v>170</v>
      </c>
      <c r="E146" s="41"/>
      <c r="F146" s="233" t="s">
        <v>2599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161</v>
      </c>
    </row>
    <row r="147" s="2" customFormat="1" ht="16.5" customHeight="1">
      <c r="A147" s="39"/>
      <c r="B147" s="40"/>
      <c r="C147" s="219" t="s">
        <v>215</v>
      </c>
      <c r="D147" s="219" t="s">
        <v>163</v>
      </c>
      <c r="E147" s="220" t="s">
        <v>2600</v>
      </c>
      <c r="F147" s="221" t="s">
        <v>2601</v>
      </c>
      <c r="G147" s="222" t="s">
        <v>693</v>
      </c>
      <c r="H147" s="223">
        <v>3</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251</v>
      </c>
      <c r="AT147" s="230" t="s">
        <v>163</v>
      </c>
      <c r="AU147" s="230" t="s">
        <v>161</v>
      </c>
      <c r="AY147" s="18" t="s">
        <v>160</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251</v>
      </c>
      <c r="BM147" s="230" t="s">
        <v>2602</v>
      </c>
    </row>
    <row r="148" s="2" customFormat="1">
      <c r="A148" s="39"/>
      <c r="B148" s="40"/>
      <c r="C148" s="41"/>
      <c r="D148" s="232" t="s">
        <v>170</v>
      </c>
      <c r="E148" s="41"/>
      <c r="F148" s="233" t="s">
        <v>2601</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170</v>
      </c>
      <c r="AU148" s="18" t="s">
        <v>161</v>
      </c>
    </row>
    <row r="149" s="2" customFormat="1" ht="24.15" customHeight="1">
      <c r="A149" s="39"/>
      <c r="B149" s="40"/>
      <c r="C149" s="219" t="s">
        <v>218</v>
      </c>
      <c r="D149" s="219" t="s">
        <v>163</v>
      </c>
      <c r="E149" s="220" t="s">
        <v>2603</v>
      </c>
      <c r="F149" s="221" t="s">
        <v>2604</v>
      </c>
      <c r="G149" s="222" t="s">
        <v>236</v>
      </c>
      <c r="H149" s="223">
        <v>95</v>
      </c>
      <c r="I149" s="224"/>
      <c r="J149" s="225">
        <f>ROUND(I149*H149,2)</f>
        <v>0</v>
      </c>
      <c r="K149" s="221" t="s">
        <v>167</v>
      </c>
      <c r="L149" s="45"/>
      <c r="M149" s="226" t="s">
        <v>1</v>
      </c>
      <c r="N149" s="227" t="s">
        <v>38</v>
      </c>
      <c r="O149" s="92"/>
      <c r="P149" s="228">
        <f>O149*H149</f>
        <v>0</v>
      </c>
      <c r="Q149" s="228">
        <v>0.00034000000000000002</v>
      </c>
      <c r="R149" s="228">
        <f>Q149*H149</f>
        <v>0.032300000000000002</v>
      </c>
      <c r="S149" s="228">
        <v>0</v>
      </c>
      <c r="T149" s="229">
        <f>S149*H149</f>
        <v>0</v>
      </c>
      <c r="U149" s="39"/>
      <c r="V149" s="39"/>
      <c r="W149" s="39"/>
      <c r="X149" s="39"/>
      <c r="Y149" s="39"/>
      <c r="Z149" s="39"/>
      <c r="AA149" s="39"/>
      <c r="AB149" s="39"/>
      <c r="AC149" s="39"/>
      <c r="AD149" s="39"/>
      <c r="AE149" s="39"/>
      <c r="AR149" s="230" t="s">
        <v>251</v>
      </c>
      <c r="AT149" s="230" t="s">
        <v>163</v>
      </c>
      <c r="AU149" s="230" t="s">
        <v>161</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251</v>
      </c>
      <c r="BM149" s="230" t="s">
        <v>2605</v>
      </c>
    </row>
    <row r="150" s="2" customFormat="1">
      <c r="A150" s="39"/>
      <c r="B150" s="40"/>
      <c r="C150" s="41"/>
      <c r="D150" s="232" t="s">
        <v>170</v>
      </c>
      <c r="E150" s="41"/>
      <c r="F150" s="233" t="s">
        <v>2606</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161</v>
      </c>
    </row>
    <row r="151" s="2" customFormat="1" ht="24.15" customHeight="1">
      <c r="A151" s="39"/>
      <c r="B151" s="40"/>
      <c r="C151" s="219" t="s">
        <v>224</v>
      </c>
      <c r="D151" s="219" t="s">
        <v>163</v>
      </c>
      <c r="E151" s="220" t="s">
        <v>2607</v>
      </c>
      <c r="F151" s="221" t="s">
        <v>2608</v>
      </c>
      <c r="G151" s="222" t="s">
        <v>236</v>
      </c>
      <c r="H151" s="223">
        <v>30</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251</v>
      </c>
      <c r="AT151" s="230" t="s">
        <v>163</v>
      </c>
      <c r="AU151" s="230" t="s">
        <v>161</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251</v>
      </c>
      <c r="BM151" s="230" t="s">
        <v>2609</v>
      </c>
    </row>
    <row r="152" s="2" customFormat="1">
      <c r="A152" s="39"/>
      <c r="B152" s="40"/>
      <c r="C152" s="41"/>
      <c r="D152" s="232" t="s">
        <v>170</v>
      </c>
      <c r="E152" s="41"/>
      <c r="F152" s="233" t="s">
        <v>2608</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161</v>
      </c>
    </row>
    <row r="153" s="12" customFormat="1" ht="20.88" customHeight="1">
      <c r="A153" s="12"/>
      <c r="B153" s="203"/>
      <c r="C153" s="204"/>
      <c r="D153" s="205" t="s">
        <v>72</v>
      </c>
      <c r="E153" s="217" t="s">
        <v>2610</v>
      </c>
      <c r="F153" s="217" t="s">
        <v>2611</v>
      </c>
      <c r="G153" s="204"/>
      <c r="H153" s="204"/>
      <c r="I153" s="207"/>
      <c r="J153" s="218">
        <f>BK153</f>
        <v>0</v>
      </c>
      <c r="K153" s="204"/>
      <c r="L153" s="209"/>
      <c r="M153" s="210"/>
      <c r="N153" s="211"/>
      <c r="O153" s="211"/>
      <c r="P153" s="212">
        <f>SUM(P154:P187)</f>
        <v>0</v>
      </c>
      <c r="Q153" s="211"/>
      <c r="R153" s="212">
        <f>SUM(R154:R187)</f>
        <v>0.72171000000000007</v>
      </c>
      <c r="S153" s="211"/>
      <c r="T153" s="213">
        <f>SUM(T154:T187)</f>
        <v>0</v>
      </c>
      <c r="U153" s="12"/>
      <c r="V153" s="12"/>
      <c r="W153" s="12"/>
      <c r="X153" s="12"/>
      <c r="Y153" s="12"/>
      <c r="Z153" s="12"/>
      <c r="AA153" s="12"/>
      <c r="AB153" s="12"/>
      <c r="AC153" s="12"/>
      <c r="AD153" s="12"/>
      <c r="AE153" s="12"/>
      <c r="AR153" s="214" t="s">
        <v>83</v>
      </c>
      <c r="AT153" s="215" t="s">
        <v>72</v>
      </c>
      <c r="AU153" s="215" t="s">
        <v>83</v>
      </c>
      <c r="AY153" s="214" t="s">
        <v>160</v>
      </c>
      <c r="BK153" s="216">
        <f>SUM(BK154:BK187)</f>
        <v>0</v>
      </c>
    </row>
    <row r="154" s="2" customFormat="1" ht="24.15" customHeight="1">
      <c r="A154" s="39"/>
      <c r="B154" s="40"/>
      <c r="C154" s="219" t="s">
        <v>233</v>
      </c>
      <c r="D154" s="219" t="s">
        <v>163</v>
      </c>
      <c r="E154" s="220" t="s">
        <v>2612</v>
      </c>
      <c r="F154" s="221" t="s">
        <v>2613</v>
      </c>
      <c r="G154" s="222" t="s">
        <v>185</v>
      </c>
      <c r="H154" s="223">
        <v>23</v>
      </c>
      <c r="I154" s="224"/>
      <c r="J154" s="225">
        <f>ROUND(I154*H154,2)</f>
        <v>0</v>
      </c>
      <c r="K154" s="221" t="s">
        <v>167</v>
      </c>
      <c r="L154" s="45"/>
      <c r="M154" s="226" t="s">
        <v>1</v>
      </c>
      <c r="N154" s="227" t="s">
        <v>38</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251</v>
      </c>
      <c r="AT154" s="230" t="s">
        <v>163</v>
      </c>
      <c r="AU154" s="230" t="s">
        <v>161</v>
      </c>
      <c r="AY154" s="18" t="s">
        <v>160</v>
      </c>
      <c r="BE154" s="231">
        <f>IF(N154="základní",J154,0)</f>
        <v>0</v>
      </c>
      <c r="BF154" s="231">
        <f>IF(N154="snížená",J154,0)</f>
        <v>0</v>
      </c>
      <c r="BG154" s="231">
        <f>IF(N154="zákl. přenesená",J154,0)</f>
        <v>0</v>
      </c>
      <c r="BH154" s="231">
        <f>IF(N154="sníž. přenesená",J154,0)</f>
        <v>0</v>
      </c>
      <c r="BI154" s="231">
        <f>IF(N154="nulová",J154,0)</f>
        <v>0</v>
      </c>
      <c r="BJ154" s="18" t="s">
        <v>81</v>
      </c>
      <c r="BK154" s="231">
        <f>ROUND(I154*H154,2)</f>
        <v>0</v>
      </c>
      <c r="BL154" s="18" t="s">
        <v>251</v>
      </c>
      <c r="BM154" s="230" t="s">
        <v>2614</v>
      </c>
    </row>
    <row r="155" s="2" customFormat="1">
      <c r="A155" s="39"/>
      <c r="B155" s="40"/>
      <c r="C155" s="41"/>
      <c r="D155" s="232" t="s">
        <v>170</v>
      </c>
      <c r="E155" s="41"/>
      <c r="F155" s="233" t="s">
        <v>2613</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170</v>
      </c>
      <c r="AU155" s="18" t="s">
        <v>161</v>
      </c>
    </row>
    <row r="156" s="2" customFormat="1" ht="24.15" customHeight="1">
      <c r="A156" s="39"/>
      <c r="B156" s="40"/>
      <c r="C156" s="219" t="s">
        <v>242</v>
      </c>
      <c r="D156" s="219" t="s">
        <v>163</v>
      </c>
      <c r="E156" s="220" t="s">
        <v>2615</v>
      </c>
      <c r="F156" s="221" t="s">
        <v>2616</v>
      </c>
      <c r="G156" s="222" t="s">
        <v>185</v>
      </c>
      <c r="H156" s="223">
        <v>12</v>
      </c>
      <c r="I156" s="224"/>
      <c r="J156" s="225">
        <f>ROUND(I156*H156,2)</f>
        <v>0</v>
      </c>
      <c r="K156" s="221" t="s">
        <v>167</v>
      </c>
      <c r="L156" s="45"/>
      <c r="M156" s="226" t="s">
        <v>1</v>
      </c>
      <c r="N156" s="227" t="s">
        <v>38</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251</v>
      </c>
      <c r="AT156" s="230" t="s">
        <v>163</v>
      </c>
      <c r="AU156" s="230" t="s">
        <v>161</v>
      </c>
      <c r="AY156" s="18" t="s">
        <v>160</v>
      </c>
      <c r="BE156" s="231">
        <f>IF(N156="základní",J156,0)</f>
        <v>0</v>
      </c>
      <c r="BF156" s="231">
        <f>IF(N156="snížená",J156,0)</f>
        <v>0</v>
      </c>
      <c r="BG156" s="231">
        <f>IF(N156="zákl. přenesená",J156,0)</f>
        <v>0</v>
      </c>
      <c r="BH156" s="231">
        <f>IF(N156="sníž. přenesená",J156,0)</f>
        <v>0</v>
      </c>
      <c r="BI156" s="231">
        <f>IF(N156="nulová",J156,0)</f>
        <v>0</v>
      </c>
      <c r="BJ156" s="18" t="s">
        <v>81</v>
      </c>
      <c r="BK156" s="231">
        <f>ROUND(I156*H156,2)</f>
        <v>0</v>
      </c>
      <c r="BL156" s="18" t="s">
        <v>251</v>
      </c>
      <c r="BM156" s="230" t="s">
        <v>2617</v>
      </c>
    </row>
    <row r="157" s="2" customFormat="1">
      <c r="A157" s="39"/>
      <c r="B157" s="40"/>
      <c r="C157" s="41"/>
      <c r="D157" s="232" t="s">
        <v>170</v>
      </c>
      <c r="E157" s="41"/>
      <c r="F157" s="233" t="s">
        <v>2616</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170</v>
      </c>
      <c r="AU157" s="18" t="s">
        <v>161</v>
      </c>
    </row>
    <row r="158" s="2" customFormat="1" ht="24.15" customHeight="1">
      <c r="A158" s="39"/>
      <c r="B158" s="40"/>
      <c r="C158" s="219" t="s">
        <v>247</v>
      </c>
      <c r="D158" s="219" t="s">
        <v>163</v>
      </c>
      <c r="E158" s="220" t="s">
        <v>2618</v>
      </c>
      <c r="F158" s="221" t="s">
        <v>2619</v>
      </c>
      <c r="G158" s="222" t="s">
        <v>185</v>
      </c>
      <c r="H158" s="223">
        <v>9</v>
      </c>
      <c r="I158" s="224"/>
      <c r="J158" s="225">
        <f>ROUND(I158*H158,2)</f>
        <v>0</v>
      </c>
      <c r="K158" s="221" t="s">
        <v>1</v>
      </c>
      <c r="L158" s="45"/>
      <c r="M158" s="226" t="s">
        <v>1</v>
      </c>
      <c r="N158" s="227" t="s">
        <v>38</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251</v>
      </c>
      <c r="AT158" s="230" t="s">
        <v>163</v>
      </c>
      <c r="AU158" s="230" t="s">
        <v>161</v>
      </c>
      <c r="AY158" s="18" t="s">
        <v>160</v>
      </c>
      <c r="BE158" s="231">
        <f>IF(N158="základní",J158,0)</f>
        <v>0</v>
      </c>
      <c r="BF158" s="231">
        <f>IF(N158="snížená",J158,0)</f>
        <v>0</v>
      </c>
      <c r="BG158" s="231">
        <f>IF(N158="zákl. přenesená",J158,0)</f>
        <v>0</v>
      </c>
      <c r="BH158" s="231">
        <f>IF(N158="sníž. přenesená",J158,0)</f>
        <v>0</v>
      </c>
      <c r="BI158" s="231">
        <f>IF(N158="nulová",J158,0)</f>
        <v>0</v>
      </c>
      <c r="BJ158" s="18" t="s">
        <v>81</v>
      </c>
      <c r="BK158" s="231">
        <f>ROUND(I158*H158,2)</f>
        <v>0</v>
      </c>
      <c r="BL158" s="18" t="s">
        <v>251</v>
      </c>
      <c r="BM158" s="230" t="s">
        <v>2620</v>
      </c>
    </row>
    <row r="159" s="2" customFormat="1">
      <c r="A159" s="39"/>
      <c r="B159" s="40"/>
      <c r="C159" s="41"/>
      <c r="D159" s="232" t="s">
        <v>170</v>
      </c>
      <c r="E159" s="41"/>
      <c r="F159" s="233" t="s">
        <v>2621</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170</v>
      </c>
      <c r="AU159" s="18" t="s">
        <v>161</v>
      </c>
    </row>
    <row r="160" s="2" customFormat="1" ht="16.5" customHeight="1">
      <c r="A160" s="39"/>
      <c r="B160" s="40"/>
      <c r="C160" s="219" t="s">
        <v>259</v>
      </c>
      <c r="D160" s="219" t="s">
        <v>163</v>
      </c>
      <c r="E160" s="220" t="s">
        <v>2622</v>
      </c>
      <c r="F160" s="221" t="s">
        <v>2623</v>
      </c>
      <c r="G160" s="222" t="s">
        <v>185</v>
      </c>
      <c r="H160" s="223">
        <v>4</v>
      </c>
      <c r="I160" s="224"/>
      <c r="J160" s="225">
        <f>ROUND(I160*H160,2)</f>
        <v>0</v>
      </c>
      <c r="K160" s="221" t="s">
        <v>167</v>
      </c>
      <c r="L160" s="45"/>
      <c r="M160" s="226" t="s">
        <v>1</v>
      </c>
      <c r="N160" s="227" t="s">
        <v>38</v>
      </c>
      <c r="O160" s="92"/>
      <c r="P160" s="228">
        <f>O160*H160</f>
        <v>0</v>
      </c>
      <c r="Q160" s="228">
        <v>0.00029</v>
      </c>
      <c r="R160" s="228">
        <f>Q160*H160</f>
        <v>0.00116</v>
      </c>
      <c r="S160" s="228">
        <v>0</v>
      </c>
      <c r="T160" s="229">
        <f>S160*H160</f>
        <v>0</v>
      </c>
      <c r="U160" s="39"/>
      <c r="V160" s="39"/>
      <c r="W160" s="39"/>
      <c r="X160" s="39"/>
      <c r="Y160" s="39"/>
      <c r="Z160" s="39"/>
      <c r="AA160" s="39"/>
      <c r="AB160" s="39"/>
      <c r="AC160" s="39"/>
      <c r="AD160" s="39"/>
      <c r="AE160" s="39"/>
      <c r="AR160" s="230" t="s">
        <v>251</v>
      </c>
      <c r="AT160" s="230" t="s">
        <v>163</v>
      </c>
      <c r="AU160" s="230" t="s">
        <v>161</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251</v>
      </c>
      <c r="BM160" s="230" t="s">
        <v>2624</v>
      </c>
    </row>
    <row r="161" s="2" customFormat="1">
      <c r="A161" s="39"/>
      <c r="B161" s="40"/>
      <c r="C161" s="41"/>
      <c r="D161" s="232" t="s">
        <v>170</v>
      </c>
      <c r="E161" s="41"/>
      <c r="F161" s="233" t="s">
        <v>2623</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161</v>
      </c>
    </row>
    <row r="162" s="2" customFormat="1" ht="21.75" customHeight="1">
      <c r="A162" s="39"/>
      <c r="B162" s="40"/>
      <c r="C162" s="219" t="s">
        <v>8</v>
      </c>
      <c r="D162" s="219" t="s">
        <v>163</v>
      </c>
      <c r="E162" s="220" t="s">
        <v>2625</v>
      </c>
      <c r="F162" s="221" t="s">
        <v>2626</v>
      </c>
      <c r="G162" s="222" t="s">
        <v>185</v>
      </c>
      <c r="H162" s="223">
        <v>1</v>
      </c>
      <c r="I162" s="224"/>
      <c r="J162" s="225">
        <f>ROUND(I162*H162,2)</f>
        <v>0</v>
      </c>
      <c r="K162" s="221" t="s">
        <v>167</v>
      </c>
      <c r="L162" s="45"/>
      <c r="M162" s="226" t="s">
        <v>1</v>
      </c>
      <c r="N162" s="227" t="s">
        <v>38</v>
      </c>
      <c r="O162" s="92"/>
      <c r="P162" s="228">
        <f>O162*H162</f>
        <v>0</v>
      </c>
      <c r="Q162" s="228">
        <v>8.0000000000000007E-05</v>
      </c>
      <c r="R162" s="228">
        <f>Q162*H162</f>
        <v>8.0000000000000007E-05</v>
      </c>
      <c r="S162" s="228">
        <v>0</v>
      </c>
      <c r="T162" s="229">
        <f>S162*H162</f>
        <v>0</v>
      </c>
      <c r="U162" s="39"/>
      <c r="V162" s="39"/>
      <c r="W162" s="39"/>
      <c r="X162" s="39"/>
      <c r="Y162" s="39"/>
      <c r="Z162" s="39"/>
      <c r="AA162" s="39"/>
      <c r="AB162" s="39"/>
      <c r="AC162" s="39"/>
      <c r="AD162" s="39"/>
      <c r="AE162" s="39"/>
      <c r="AR162" s="230" t="s">
        <v>251</v>
      </c>
      <c r="AT162" s="230" t="s">
        <v>163</v>
      </c>
      <c r="AU162" s="230" t="s">
        <v>161</v>
      </c>
      <c r="AY162" s="18" t="s">
        <v>160</v>
      </c>
      <c r="BE162" s="231">
        <f>IF(N162="základní",J162,0)</f>
        <v>0</v>
      </c>
      <c r="BF162" s="231">
        <f>IF(N162="snížená",J162,0)</f>
        <v>0</v>
      </c>
      <c r="BG162" s="231">
        <f>IF(N162="zákl. přenesená",J162,0)</f>
        <v>0</v>
      </c>
      <c r="BH162" s="231">
        <f>IF(N162="sníž. přenesená",J162,0)</f>
        <v>0</v>
      </c>
      <c r="BI162" s="231">
        <f>IF(N162="nulová",J162,0)</f>
        <v>0</v>
      </c>
      <c r="BJ162" s="18" t="s">
        <v>81</v>
      </c>
      <c r="BK162" s="231">
        <f>ROUND(I162*H162,2)</f>
        <v>0</v>
      </c>
      <c r="BL162" s="18" t="s">
        <v>251</v>
      </c>
      <c r="BM162" s="230" t="s">
        <v>2627</v>
      </c>
    </row>
    <row r="163" s="2" customFormat="1">
      <c r="A163" s="39"/>
      <c r="B163" s="40"/>
      <c r="C163" s="41"/>
      <c r="D163" s="232" t="s">
        <v>170</v>
      </c>
      <c r="E163" s="41"/>
      <c r="F163" s="233" t="s">
        <v>2628</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170</v>
      </c>
      <c r="AU163" s="18" t="s">
        <v>161</v>
      </c>
    </row>
    <row r="164" s="2" customFormat="1" ht="21.75" customHeight="1">
      <c r="A164" s="39"/>
      <c r="B164" s="40"/>
      <c r="C164" s="219" t="s">
        <v>251</v>
      </c>
      <c r="D164" s="219" t="s">
        <v>163</v>
      </c>
      <c r="E164" s="220" t="s">
        <v>2629</v>
      </c>
      <c r="F164" s="221" t="s">
        <v>2630</v>
      </c>
      <c r="G164" s="222" t="s">
        <v>185</v>
      </c>
      <c r="H164" s="223">
        <v>1</v>
      </c>
      <c r="I164" s="224"/>
      <c r="J164" s="225">
        <f>ROUND(I164*H164,2)</f>
        <v>0</v>
      </c>
      <c r="K164" s="221" t="s">
        <v>167</v>
      </c>
      <c r="L164" s="45"/>
      <c r="M164" s="226" t="s">
        <v>1</v>
      </c>
      <c r="N164" s="227" t="s">
        <v>38</v>
      </c>
      <c r="O164" s="92"/>
      <c r="P164" s="228">
        <f>O164*H164</f>
        <v>0</v>
      </c>
      <c r="Q164" s="228">
        <v>0.00014999999999999999</v>
      </c>
      <c r="R164" s="228">
        <f>Q164*H164</f>
        <v>0.00014999999999999999</v>
      </c>
      <c r="S164" s="228">
        <v>0</v>
      </c>
      <c r="T164" s="229">
        <f>S164*H164</f>
        <v>0</v>
      </c>
      <c r="U164" s="39"/>
      <c r="V164" s="39"/>
      <c r="W164" s="39"/>
      <c r="X164" s="39"/>
      <c r="Y164" s="39"/>
      <c r="Z164" s="39"/>
      <c r="AA164" s="39"/>
      <c r="AB164" s="39"/>
      <c r="AC164" s="39"/>
      <c r="AD164" s="39"/>
      <c r="AE164" s="39"/>
      <c r="AR164" s="230" t="s">
        <v>251</v>
      </c>
      <c r="AT164" s="230" t="s">
        <v>163</v>
      </c>
      <c r="AU164" s="230" t="s">
        <v>161</v>
      </c>
      <c r="AY164" s="18" t="s">
        <v>160</v>
      </c>
      <c r="BE164" s="231">
        <f>IF(N164="základní",J164,0)</f>
        <v>0</v>
      </c>
      <c r="BF164" s="231">
        <f>IF(N164="snížená",J164,0)</f>
        <v>0</v>
      </c>
      <c r="BG164" s="231">
        <f>IF(N164="zákl. přenesená",J164,0)</f>
        <v>0</v>
      </c>
      <c r="BH164" s="231">
        <f>IF(N164="sníž. přenesená",J164,0)</f>
        <v>0</v>
      </c>
      <c r="BI164" s="231">
        <f>IF(N164="nulová",J164,0)</f>
        <v>0</v>
      </c>
      <c r="BJ164" s="18" t="s">
        <v>81</v>
      </c>
      <c r="BK164" s="231">
        <f>ROUND(I164*H164,2)</f>
        <v>0</v>
      </c>
      <c r="BL164" s="18" t="s">
        <v>251</v>
      </c>
      <c r="BM164" s="230" t="s">
        <v>2631</v>
      </c>
    </row>
    <row r="165" s="2" customFormat="1">
      <c r="A165" s="39"/>
      <c r="B165" s="40"/>
      <c r="C165" s="41"/>
      <c r="D165" s="232" t="s">
        <v>170</v>
      </c>
      <c r="E165" s="41"/>
      <c r="F165" s="233" t="s">
        <v>2630</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170</v>
      </c>
      <c r="AU165" s="18" t="s">
        <v>161</v>
      </c>
    </row>
    <row r="166" s="2" customFormat="1" ht="37.8" customHeight="1">
      <c r="A166" s="39"/>
      <c r="B166" s="40"/>
      <c r="C166" s="219" t="s">
        <v>304</v>
      </c>
      <c r="D166" s="219" t="s">
        <v>163</v>
      </c>
      <c r="E166" s="220" t="s">
        <v>2632</v>
      </c>
      <c r="F166" s="221" t="s">
        <v>2633</v>
      </c>
      <c r="G166" s="222" t="s">
        <v>2634</v>
      </c>
      <c r="H166" s="223">
        <v>8</v>
      </c>
      <c r="I166" s="224"/>
      <c r="J166" s="225">
        <f>ROUND(I166*H166,2)</f>
        <v>0</v>
      </c>
      <c r="K166" s="221" t="s">
        <v>1</v>
      </c>
      <c r="L166" s="45"/>
      <c r="M166" s="226" t="s">
        <v>1</v>
      </c>
      <c r="N166" s="227" t="s">
        <v>38</v>
      </c>
      <c r="O166" s="92"/>
      <c r="P166" s="228">
        <f>O166*H166</f>
        <v>0</v>
      </c>
      <c r="Q166" s="228">
        <v>0.016969999999999999</v>
      </c>
      <c r="R166" s="228">
        <f>Q166*H166</f>
        <v>0.13575999999999999</v>
      </c>
      <c r="S166" s="228">
        <v>0</v>
      </c>
      <c r="T166" s="229">
        <f>S166*H166</f>
        <v>0</v>
      </c>
      <c r="U166" s="39"/>
      <c r="V166" s="39"/>
      <c r="W166" s="39"/>
      <c r="X166" s="39"/>
      <c r="Y166" s="39"/>
      <c r="Z166" s="39"/>
      <c r="AA166" s="39"/>
      <c r="AB166" s="39"/>
      <c r="AC166" s="39"/>
      <c r="AD166" s="39"/>
      <c r="AE166" s="39"/>
      <c r="AR166" s="230" t="s">
        <v>251</v>
      </c>
      <c r="AT166" s="230" t="s">
        <v>163</v>
      </c>
      <c r="AU166" s="230" t="s">
        <v>161</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251</v>
      </c>
      <c r="BM166" s="230" t="s">
        <v>2635</v>
      </c>
    </row>
    <row r="167" s="2" customFormat="1">
      <c r="A167" s="39"/>
      <c r="B167" s="40"/>
      <c r="C167" s="41"/>
      <c r="D167" s="232" t="s">
        <v>170</v>
      </c>
      <c r="E167" s="41"/>
      <c r="F167" s="233" t="s">
        <v>2633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161</v>
      </c>
    </row>
    <row r="168" s="2" customFormat="1" ht="37.8" customHeight="1">
      <c r="A168" s="39"/>
      <c r="B168" s="40"/>
      <c r="C168" s="219" t="s">
        <v>309</v>
      </c>
      <c r="D168" s="219" t="s">
        <v>163</v>
      </c>
      <c r="E168" s="220" t="s">
        <v>2636</v>
      </c>
      <c r="F168" s="221" t="s">
        <v>2637</v>
      </c>
      <c r="G168" s="222" t="s">
        <v>2634</v>
      </c>
      <c r="H168" s="223">
        <v>2</v>
      </c>
      <c r="I168" s="224"/>
      <c r="J168" s="225">
        <f>ROUND(I168*H168,2)</f>
        <v>0</v>
      </c>
      <c r="K168" s="221" t="s">
        <v>1</v>
      </c>
      <c r="L168" s="45"/>
      <c r="M168" s="226" t="s">
        <v>1</v>
      </c>
      <c r="N168" s="227" t="s">
        <v>38</v>
      </c>
      <c r="O168" s="92"/>
      <c r="P168" s="228">
        <f>O168*H168</f>
        <v>0</v>
      </c>
      <c r="Q168" s="228">
        <v>0.016969999999999999</v>
      </c>
      <c r="R168" s="228">
        <f>Q168*H168</f>
        <v>0.033939999999999998</v>
      </c>
      <c r="S168" s="228">
        <v>0</v>
      </c>
      <c r="T168" s="229">
        <f>S168*H168</f>
        <v>0</v>
      </c>
      <c r="U168" s="39"/>
      <c r="V168" s="39"/>
      <c r="W168" s="39"/>
      <c r="X168" s="39"/>
      <c r="Y168" s="39"/>
      <c r="Z168" s="39"/>
      <c r="AA168" s="39"/>
      <c r="AB168" s="39"/>
      <c r="AC168" s="39"/>
      <c r="AD168" s="39"/>
      <c r="AE168" s="39"/>
      <c r="AR168" s="230" t="s">
        <v>251</v>
      </c>
      <c r="AT168" s="230" t="s">
        <v>163</v>
      </c>
      <c r="AU168" s="230" t="s">
        <v>161</v>
      </c>
      <c r="AY168" s="18" t="s">
        <v>160</v>
      </c>
      <c r="BE168" s="231">
        <f>IF(N168="základní",J168,0)</f>
        <v>0</v>
      </c>
      <c r="BF168" s="231">
        <f>IF(N168="snížená",J168,0)</f>
        <v>0</v>
      </c>
      <c r="BG168" s="231">
        <f>IF(N168="zákl. přenesená",J168,0)</f>
        <v>0</v>
      </c>
      <c r="BH168" s="231">
        <f>IF(N168="sníž. přenesená",J168,0)</f>
        <v>0</v>
      </c>
      <c r="BI168" s="231">
        <f>IF(N168="nulová",J168,0)</f>
        <v>0</v>
      </c>
      <c r="BJ168" s="18" t="s">
        <v>81</v>
      </c>
      <c r="BK168" s="231">
        <f>ROUND(I168*H168,2)</f>
        <v>0</v>
      </c>
      <c r="BL168" s="18" t="s">
        <v>251</v>
      </c>
      <c r="BM168" s="230" t="s">
        <v>2638</v>
      </c>
    </row>
    <row r="169" s="2" customFormat="1">
      <c r="A169" s="39"/>
      <c r="B169" s="40"/>
      <c r="C169" s="41"/>
      <c r="D169" s="232" t="s">
        <v>170</v>
      </c>
      <c r="E169" s="41"/>
      <c r="F169" s="233" t="s">
        <v>2637</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170</v>
      </c>
      <c r="AU169" s="18" t="s">
        <v>161</v>
      </c>
    </row>
    <row r="170" s="2" customFormat="1" ht="44.25" customHeight="1">
      <c r="A170" s="39"/>
      <c r="B170" s="40"/>
      <c r="C170" s="219" t="s">
        <v>317</v>
      </c>
      <c r="D170" s="219" t="s">
        <v>163</v>
      </c>
      <c r="E170" s="220" t="s">
        <v>2639</v>
      </c>
      <c r="F170" s="221" t="s">
        <v>2640</v>
      </c>
      <c r="G170" s="222" t="s">
        <v>2634</v>
      </c>
      <c r="H170" s="223">
        <v>2</v>
      </c>
      <c r="I170" s="224"/>
      <c r="J170" s="225">
        <f>ROUND(I170*H170,2)</f>
        <v>0</v>
      </c>
      <c r="K170" s="221" t="s">
        <v>1</v>
      </c>
      <c r="L170" s="45"/>
      <c r="M170" s="226" t="s">
        <v>1</v>
      </c>
      <c r="N170" s="227" t="s">
        <v>38</v>
      </c>
      <c r="O170" s="92"/>
      <c r="P170" s="228">
        <f>O170*H170</f>
        <v>0</v>
      </c>
      <c r="Q170" s="228">
        <v>0.016469999999999999</v>
      </c>
      <c r="R170" s="228">
        <f>Q170*H170</f>
        <v>0.032939999999999997</v>
      </c>
      <c r="S170" s="228">
        <v>0</v>
      </c>
      <c r="T170" s="229">
        <f>S170*H170</f>
        <v>0</v>
      </c>
      <c r="U170" s="39"/>
      <c r="V170" s="39"/>
      <c r="W170" s="39"/>
      <c r="X170" s="39"/>
      <c r="Y170" s="39"/>
      <c r="Z170" s="39"/>
      <c r="AA170" s="39"/>
      <c r="AB170" s="39"/>
      <c r="AC170" s="39"/>
      <c r="AD170" s="39"/>
      <c r="AE170" s="39"/>
      <c r="AR170" s="230" t="s">
        <v>251</v>
      </c>
      <c r="AT170" s="230" t="s">
        <v>163</v>
      </c>
      <c r="AU170" s="230" t="s">
        <v>161</v>
      </c>
      <c r="AY170" s="18" t="s">
        <v>160</v>
      </c>
      <c r="BE170" s="231">
        <f>IF(N170="základní",J170,0)</f>
        <v>0</v>
      </c>
      <c r="BF170" s="231">
        <f>IF(N170="snížená",J170,0)</f>
        <v>0</v>
      </c>
      <c r="BG170" s="231">
        <f>IF(N170="zákl. přenesená",J170,0)</f>
        <v>0</v>
      </c>
      <c r="BH170" s="231">
        <f>IF(N170="sníž. přenesená",J170,0)</f>
        <v>0</v>
      </c>
      <c r="BI170" s="231">
        <f>IF(N170="nulová",J170,0)</f>
        <v>0</v>
      </c>
      <c r="BJ170" s="18" t="s">
        <v>81</v>
      </c>
      <c r="BK170" s="231">
        <f>ROUND(I170*H170,2)</f>
        <v>0</v>
      </c>
      <c r="BL170" s="18" t="s">
        <v>251</v>
      </c>
      <c r="BM170" s="230" t="s">
        <v>2641</v>
      </c>
    </row>
    <row r="171" s="2" customFormat="1">
      <c r="A171" s="39"/>
      <c r="B171" s="40"/>
      <c r="C171" s="41"/>
      <c r="D171" s="232" t="s">
        <v>170</v>
      </c>
      <c r="E171" s="41"/>
      <c r="F171" s="233" t="s">
        <v>2642</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170</v>
      </c>
      <c r="AU171" s="18" t="s">
        <v>161</v>
      </c>
    </row>
    <row r="172" s="2" customFormat="1" ht="37.8" customHeight="1">
      <c r="A172" s="39"/>
      <c r="B172" s="40"/>
      <c r="C172" s="219" t="s">
        <v>325</v>
      </c>
      <c r="D172" s="219" t="s">
        <v>163</v>
      </c>
      <c r="E172" s="220" t="s">
        <v>2643</v>
      </c>
      <c r="F172" s="221" t="s">
        <v>2644</v>
      </c>
      <c r="G172" s="222" t="s">
        <v>2634</v>
      </c>
      <c r="H172" s="223">
        <v>12</v>
      </c>
      <c r="I172" s="224"/>
      <c r="J172" s="225">
        <f>ROUND(I172*H172,2)</f>
        <v>0</v>
      </c>
      <c r="K172" s="221" t="s">
        <v>167</v>
      </c>
      <c r="L172" s="45"/>
      <c r="M172" s="226" t="s">
        <v>1</v>
      </c>
      <c r="N172" s="227" t="s">
        <v>38</v>
      </c>
      <c r="O172" s="92"/>
      <c r="P172" s="228">
        <f>O172*H172</f>
        <v>0</v>
      </c>
      <c r="Q172" s="228">
        <v>0.016469999999999999</v>
      </c>
      <c r="R172" s="228">
        <f>Q172*H172</f>
        <v>0.19763999999999998</v>
      </c>
      <c r="S172" s="228">
        <v>0</v>
      </c>
      <c r="T172" s="229">
        <f>S172*H172</f>
        <v>0</v>
      </c>
      <c r="U172" s="39"/>
      <c r="V172" s="39"/>
      <c r="W172" s="39"/>
      <c r="X172" s="39"/>
      <c r="Y172" s="39"/>
      <c r="Z172" s="39"/>
      <c r="AA172" s="39"/>
      <c r="AB172" s="39"/>
      <c r="AC172" s="39"/>
      <c r="AD172" s="39"/>
      <c r="AE172" s="39"/>
      <c r="AR172" s="230" t="s">
        <v>251</v>
      </c>
      <c r="AT172" s="230" t="s">
        <v>163</v>
      </c>
      <c r="AU172" s="230" t="s">
        <v>161</v>
      </c>
      <c r="AY172" s="18" t="s">
        <v>160</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251</v>
      </c>
      <c r="BM172" s="230" t="s">
        <v>2645</v>
      </c>
    </row>
    <row r="173" s="2" customFormat="1">
      <c r="A173" s="39"/>
      <c r="B173" s="40"/>
      <c r="C173" s="41"/>
      <c r="D173" s="232" t="s">
        <v>170</v>
      </c>
      <c r="E173" s="41"/>
      <c r="F173" s="233" t="s">
        <v>2644</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170</v>
      </c>
      <c r="AU173" s="18" t="s">
        <v>161</v>
      </c>
    </row>
    <row r="174" s="2" customFormat="1" ht="21.75" customHeight="1">
      <c r="A174" s="39"/>
      <c r="B174" s="40"/>
      <c r="C174" s="219" t="s">
        <v>7</v>
      </c>
      <c r="D174" s="219" t="s">
        <v>163</v>
      </c>
      <c r="E174" s="220" t="s">
        <v>2646</v>
      </c>
      <c r="F174" s="221" t="s">
        <v>2647</v>
      </c>
      <c r="G174" s="222" t="s">
        <v>2634</v>
      </c>
      <c r="H174" s="223">
        <v>2</v>
      </c>
      <c r="I174" s="224"/>
      <c r="J174" s="225">
        <f>ROUND(I174*H174,2)</f>
        <v>0</v>
      </c>
      <c r="K174" s="221" t="s">
        <v>167</v>
      </c>
      <c r="L174" s="45"/>
      <c r="M174" s="226" t="s">
        <v>1</v>
      </c>
      <c r="N174" s="227" t="s">
        <v>38</v>
      </c>
      <c r="O174" s="92"/>
      <c r="P174" s="228">
        <f>O174*H174</f>
        <v>0</v>
      </c>
      <c r="Q174" s="228">
        <v>0.01234</v>
      </c>
      <c r="R174" s="228">
        <f>Q174*H174</f>
        <v>0.024680000000000001</v>
      </c>
      <c r="S174" s="228">
        <v>0</v>
      </c>
      <c r="T174" s="229">
        <f>S174*H174</f>
        <v>0</v>
      </c>
      <c r="U174" s="39"/>
      <c r="V174" s="39"/>
      <c r="W174" s="39"/>
      <c r="X174" s="39"/>
      <c r="Y174" s="39"/>
      <c r="Z174" s="39"/>
      <c r="AA174" s="39"/>
      <c r="AB174" s="39"/>
      <c r="AC174" s="39"/>
      <c r="AD174" s="39"/>
      <c r="AE174" s="39"/>
      <c r="AR174" s="230" t="s">
        <v>251</v>
      </c>
      <c r="AT174" s="230" t="s">
        <v>163</v>
      </c>
      <c r="AU174" s="230" t="s">
        <v>161</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251</v>
      </c>
      <c r="BM174" s="230" t="s">
        <v>2648</v>
      </c>
    </row>
    <row r="175" s="2" customFormat="1">
      <c r="A175" s="39"/>
      <c r="B175" s="40"/>
      <c r="C175" s="41"/>
      <c r="D175" s="232" t="s">
        <v>170</v>
      </c>
      <c r="E175" s="41"/>
      <c r="F175" s="233" t="s">
        <v>2647</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161</v>
      </c>
    </row>
    <row r="176" s="2" customFormat="1" ht="33" customHeight="1">
      <c r="A176" s="39"/>
      <c r="B176" s="40"/>
      <c r="C176" s="219" t="s">
        <v>339</v>
      </c>
      <c r="D176" s="219" t="s">
        <v>163</v>
      </c>
      <c r="E176" s="220" t="s">
        <v>2649</v>
      </c>
      <c r="F176" s="221" t="s">
        <v>2650</v>
      </c>
      <c r="G176" s="222" t="s">
        <v>2634</v>
      </c>
      <c r="H176" s="223">
        <v>2</v>
      </c>
      <c r="I176" s="224"/>
      <c r="J176" s="225">
        <f>ROUND(I176*H176,2)</f>
        <v>0</v>
      </c>
      <c r="K176" s="221" t="s">
        <v>167</v>
      </c>
      <c r="L176" s="45"/>
      <c r="M176" s="226" t="s">
        <v>1</v>
      </c>
      <c r="N176" s="227" t="s">
        <v>38</v>
      </c>
      <c r="O176" s="92"/>
      <c r="P176" s="228">
        <f>O176*H176</f>
        <v>0</v>
      </c>
      <c r="Q176" s="228">
        <v>0.01736</v>
      </c>
      <c r="R176" s="228">
        <f>Q176*H176</f>
        <v>0.034720000000000001</v>
      </c>
      <c r="S176" s="228">
        <v>0</v>
      </c>
      <c r="T176" s="229">
        <f>S176*H176</f>
        <v>0</v>
      </c>
      <c r="U176" s="39"/>
      <c r="V176" s="39"/>
      <c r="W176" s="39"/>
      <c r="X176" s="39"/>
      <c r="Y176" s="39"/>
      <c r="Z176" s="39"/>
      <c r="AA176" s="39"/>
      <c r="AB176" s="39"/>
      <c r="AC176" s="39"/>
      <c r="AD176" s="39"/>
      <c r="AE176" s="39"/>
      <c r="AR176" s="230" t="s">
        <v>251</v>
      </c>
      <c r="AT176" s="230" t="s">
        <v>163</v>
      </c>
      <c r="AU176" s="230" t="s">
        <v>161</v>
      </c>
      <c r="AY176" s="18" t="s">
        <v>160</v>
      </c>
      <c r="BE176" s="231">
        <f>IF(N176="základní",J176,0)</f>
        <v>0</v>
      </c>
      <c r="BF176" s="231">
        <f>IF(N176="snížená",J176,0)</f>
        <v>0</v>
      </c>
      <c r="BG176" s="231">
        <f>IF(N176="zákl. přenesená",J176,0)</f>
        <v>0</v>
      </c>
      <c r="BH176" s="231">
        <f>IF(N176="sníž. přenesená",J176,0)</f>
        <v>0</v>
      </c>
      <c r="BI176" s="231">
        <f>IF(N176="nulová",J176,0)</f>
        <v>0</v>
      </c>
      <c r="BJ176" s="18" t="s">
        <v>81</v>
      </c>
      <c r="BK176" s="231">
        <f>ROUND(I176*H176,2)</f>
        <v>0</v>
      </c>
      <c r="BL176" s="18" t="s">
        <v>251</v>
      </c>
      <c r="BM176" s="230" t="s">
        <v>2651</v>
      </c>
    </row>
    <row r="177" s="2" customFormat="1">
      <c r="A177" s="39"/>
      <c r="B177" s="40"/>
      <c r="C177" s="41"/>
      <c r="D177" s="232" t="s">
        <v>170</v>
      </c>
      <c r="E177" s="41"/>
      <c r="F177" s="233" t="s">
        <v>2652</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170</v>
      </c>
      <c r="AU177" s="18" t="s">
        <v>161</v>
      </c>
    </row>
    <row r="178" s="2" customFormat="1" ht="24.15" customHeight="1">
      <c r="A178" s="39"/>
      <c r="B178" s="40"/>
      <c r="C178" s="219" t="s">
        <v>345</v>
      </c>
      <c r="D178" s="219" t="s">
        <v>163</v>
      </c>
      <c r="E178" s="220" t="s">
        <v>2653</v>
      </c>
      <c r="F178" s="221" t="s">
        <v>2654</v>
      </c>
      <c r="G178" s="222" t="s">
        <v>2634</v>
      </c>
      <c r="H178" s="223">
        <v>2</v>
      </c>
      <c r="I178" s="224"/>
      <c r="J178" s="225">
        <f>ROUND(I178*H178,2)</f>
        <v>0</v>
      </c>
      <c r="K178" s="221" t="s">
        <v>167</v>
      </c>
      <c r="L178" s="45"/>
      <c r="M178" s="226" t="s">
        <v>1</v>
      </c>
      <c r="N178" s="227" t="s">
        <v>38</v>
      </c>
      <c r="O178" s="92"/>
      <c r="P178" s="228">
        <f>O178*H178</f>
        <v>0</v>
      </c>
      <c r="Q178" s="228">
        <v>0.020209999999999999</v>
      </c>
      <c r="R178" s="228">
        <f>Q178*H178</f>
        <v>0.040419999999999998</v>
      </c>
      <c r="S178" s="228">
        <v>0</v>
      </c>
      <c r="T178" s="229">
        <f>S178*H178</f>
        <v>0</v>
      </c>
      <c r="U178" s="39"/>
      <c r="V178" s="39"/>
      <c r="W178" s="39"/>
      <c r="X178" s="39"/>
      <c r="Y178" s="39"/>
      <c r="Z178" s="39"/>
      <c r="AA178" s="39"/>
      <c r="AB178" s="39"/>
      <c r="AC178" s="39"/>
      <c r="AD178" s="39"/>
      <c r="AE178" s="39"/>
      <c r="AR178" s="230" t="s">
        <v>251</v>
      </c>
      <c r="AT178" s="230" t="s">
        <v>163</v>
      </c>
      <c r="AU178" s="230" t="s">
        <v>161</v>
      </c>
      <c r="AY178" s="18" t="s">
        <v>160</v>
      </c>
      <c r="BE178" s="231">
        <f>IF(N178="základní",J178,0)</f>
        <v>0</v>
      </c>
      <c r="BF178" s="231">
        <f>IF(N178="snížená",J178,0)</f>
        <v>0</v>
      </c>
      <c r="BG178" s="231">
        <f>IF(N178="zákl. přenesená",J178,0)</f>
        <v>0</v>
      </c>
      <c r="BH178" s="231">
        <f>IF(N178="sníž. přenesená",J178,0)</f>
        <v>0</v>
      </c>
      <c r="BI178" s="231">
        <f>IF(N178="nulová",J178,0)</f>
        <v>0</v>
      </c>
      <c r="BJ178" s="18" t="s">
        <v>81</v>
      </c>
      <c r="BK178" s="231">
        <f>ROUND(I178*H178,2)</f>
        <v>0</v>
      </c>
      <c r="BL178" s="18" t="s">
        <v>251</v>
      </c>
      <c r="BM178" s="230" t="s">
        <v>2655</v>
      </c>
    </row>
    <row r="179" s="2" customFormat="1">
      <c r="A179" s="39"/>
      <c r="B179" s="40"/>
      <c r="C179" s="41"/>
      <c r="D179" s="232" t="s">
        <v>170</v>
      </c>
      <c r="E179" s="41"/>
      <c r="F179" s="233" t="s">
        <v>2656</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170</v>
      </c>
      <c r="AU179" s="18" t="s">
        <v>161</v>
      </c>
    </row>
    <row r="180" s="2" customFormat="1" ht="24.15" customHeight="1">
      <c r="A180" s="39"/>
      <c r="B180" s="40"/>
      <c r="C180" s="219" t="s">
        <v>350</v>
      </c>
      <c r="D180" s="219" t="s">
        <v>163</v>
      </c>
      <c r="E180" s="220" t="s">
        <v>2657</v>
      </c>
      <c r="F180" s="221" t="s">
        <v>2658</v>
      </c>
      <c r="G180" s="222" t="s">
        <v>2634</v>
      </c>
      <c r="H180" s="223">
        <v>4</v>
      </c>
      <c r="I180" s="224"/>
      <c r="J180" s="225">
        <f>ROUND(I180*H180,2)</f>
        <v>0</v>
      </c>
      <c r="K180" s="221" t="s">
        <v>1</v>
      </c>
      <c r="L180" s="45"/>
      <c r="M180" s="226" t="s">
        <v>1</v>
      </c>
      <c r="N180" s="227" t="s">
        <v>38</v>
      </c>
      <c r="O180" s="92"/>
      <c r="P180" s="228">
        <f>O180*H180</f>
        <v>0</v>
      </c>
      <c r="Q180" s="228">
        <v>0.0049300000000000004</v>
      </c>
      <c r="R180" s="228">
        <f>Q180*H180</f>
        <v>0.019720000000000001</v>
      </c>
      <c r="S180" s="228">
        <v>0</v>
      </c>
      <c r="T180" s="229">
        <f>S180*H180</f>
        <v>0</v>
      </c>
      <c r="U180" s="39"/>
      <c r="V180" s="39"/>
      <c r="W180" s="39"/>
      <c r="X180" s="39"/>
      <c r="Y180" s="39"/>
      <c r="Z180" s="39"/>
      <c r="AA180" s="39"/>
      <c r="AB180" s="39"/>
      <c r="AC180" s="39"/>
      <c r="AD180" s="39"/>
      <c r="AE180" s="39"/>
      <c r="AR180" s="230" t="s">
        <v>251</v>
      </c>
      <c r="AT180" s="230" t="s">
        <v>163</v>
      </c>
      <c r="AU180" s="230" t="s">
        <v>161</v>
      </c>
      <c r="AY180" s="18" t="s">
        <v>160</v>
      </c>
      <c r="BE180" s="231">
        <f>IF(N180="základní",J180,0)</f>
        <v>0</v>
      </c>
      <c r="BF180" s="231">
        <f>IF(N180="snížená",J180,0)</f>
        <v>0</v>
      </c>
      <c r="BG180" s="231">
        <f>IF(N180="zákl. přenesená",J180,0)</f>
        <v>0</v>
      </c>
      <c r="BH180" s="231">
        <f>IF(N180="sníž. přenesená",J180,0)</f>
        <v>0</v>
      </c>
      <c r="BI180" s="231">
        <f>IF(N180="nulová",J180,0)</f>
        <v>0</v>
      </c>
      <c r="BJ180" s="18" t="s">
        <v>81</v>
      </c>
      <c r="BK180" s="231">
        <f>ROUND(I180*H180,2)</f>
        <v>0</v>
      </c>
      <c r="BL180" s="18" t="s">
        <v>251</v>
      </c>
      <c r="BM180" s="230" t="s">
        <v>2659</v>
      </c>
    </row>
    <row r="181" s="2" customFormat="1">
      <c r="A181" s="39"/>
      <c r="B181" s="40"/>
      <c r="C181" s="41"/>
      <c r="D181" s="232" t="s">
        <v>170</v>
      </c>
      <c r="E181" s="41"/>
      <c r="F181" s="233" t="s">
        <v>2658</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170</v>
      </c>
      <c r="AU181" s="18" t="s">
        <v>161</v>
      </c>
    </row>
    <row r="182" s="2" customFormat="1" ht="33" customHeight="1">
      <c r="A182" s="39"/>
      <c r="B182" s="40"/>
      <c r="C182" s="219" t="s">
        <v>355</v>
      </c>
      <c r="D182" s="219" t="s">
        <v>163</v>
      </c>
      <c r="E182" s="220" t="s">
        <v>2660</v>
      </c>
      <c r="F182" s="221" t="s">
        <v>2661</v>
      </c>
      <c r="G182" s="222" t="s">
        <v>2634</v>
      </c>
      <c r="H182" s="223">
        <v>2</v>
      </c>
      <c r="I182" s="224"/>
      <c r="J182" s="225">
        <f>ROUND(I182*H182,2)</f>
        <v>0</v>
      </c>
      <c r="K182" s="221" t="s">
        <v>167</v>
      </c>
      <c r="L182" s="45"/>
      <c r="M182" s="226" t="s">
        <v>1</v>
      </c>
      <c r="N182" s="227" t="s">
        <v>38</v>
      </c>
      <c r="O182" s="92"/>
      <c r="P182" s="228">
        <f>O182*H182</f>
        <v>0</v>
      </c>
      <c r="Q182" s="228">
        <v>0.014749999999999999</v>
      </c>
      <c r="R182" s="228">
        <f>Q182*H182</f>
        <v>0.029499999999999998</v>
      </c>
      <c r="S182" s="228">
        <v>0</v>
      </c>
      <c r="T182" s="229">
        <f>S182*H182</f>
        <v>0</v>
      </c>
      <c r="U182" s="39"/>
      <c r="V182" s="39"/>
      <c r="W182" s="39"/>
      <c r="X182" s="39"/>
      <c r="Y182" s="39"/>
      <c r="Z182" s="39"/>
      <c r="AA182" s="39"/>
      <c r="AB182" s="39"/>
      <c r="AC182" s="39"/>
      <c r="AD182" s="39"/>
      <c r="AE182" s="39"/>
      <c r="AR182" s="230" t="s">
        <v>251</v>
      </c>
      <c r="AT182" s="230" t="s">
        <v>163</v>
      </c>
      <c r="AU182" s="230" t="s">
        <v>161</v>
      </c>
      <c r="AY182" s="18" t="s">
        <v>160</v>
      </c>
      <c r="BE182" s="231">
        <f>IF(N182="základní",J182,0)</f>
        <v>0</v>
      </c>
      <c r="BF182" s="231">
        <f>IF(N182="snížená",J182,0)</f>
        <v>0</v>
      </c>
      <c r="BG182" s="231">
        <f>IF(N182="zákl. přenesená",J182,0)</f>
        <v>0</v>
      </c>
      <c r="BH182" s="231">
        <f>IF(N182="sníž. přenesená",J182,0)</f>
        <v>0</v>
      </c>
      <c r="BI182" s="231">
        <f>IF(N182="nulová",J182,0)</f>
        <v>0</v>
      </c>
      <c r="BJ182" s="18" t="s">
        <v>81</v>
      </c>
      <c r="BK182" s="231">
        <f>ROUND(I182*H182,2)</f>
        <v>0</v>
      </c>
      <c r="BL182" s="18" t="s">
        <v>251</v>
      </c>
      <c r="BM182" s="230" t="s">
        <v>2662</v>
      </c>
    </row>
    <row r="183" s="2" customFormat="1">
      <c r="A183" s="39"/>
      <c r="B183" s="40"/>
      <c r="C183" s="41"/>
      <c r="D183" s="232" t="s">
        <v>170</v>
      </c>
      <c r="E183" s="41"/>
      <c r="F183" s="233" t="s">
        <v>2661</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170</v>
      </c>
      <c r="AU183" s="18" t="s">
        <v>161</v>
      </c>
    </row>
    <row r="184" s="2" customFormat="1" ht="37.8" customHeight="1">
      <c r="A184" s="39"/>
      <c r="B184" s="40"/>
      <c r="C184" s="219" t="s">
        <v>360</v>
      </c>
      <c r="D184" s="219" t="s">
        <v>163</v>
      </c>
      <c r="E184" s="220" t="s">
        <v>2663</v>
      </c>
      <c r="F184" s="221" t="s">
        <v>2664</v>
      </c>
      <c r="G184" s="222" t="s">
        <v>2634</v>
      </c>
      <c r="H184" s="223">
        <v>10</v>
      </c>
      <c r="I184" s="224"/>
      <c r="J184" s="225">
        <f>ROUND(I184*H184,2)</f>
        <v>0</v>
      </c>
      <c r="K184" s="221" t="s">
        <v>167</v>
      </c>
      <c r="L184" s="45"/>
      <c r="M184" s="226" t="s">
        <v>1</v>
      </c>
      <c r="N184" s="227" t="s">
        <v>38</v>
      </c>
      <c r="O184" s="92"/>
      <c r="P184" s="228">
        <f>O184*H184</f>
        <v>0</v>
      </c>
      <c r="Q184" s="228">
        <v>0.016650000000000002</v>
      </c>
      <c r="R184" s="228">
        <f>Q184*H184</f>
        <v>0.16650000000000001</v>
      </c>
      <c r="S184" s="228">
        <v>0</v>
      </c>
      <c r="T184" s="229">
        <f>S184*H184</f>
        <v>0</v>
      </c>
      <c r="U184" s="39"/>
      <c r="V184" s="39"/>
      <c r="W184" s="39"/>
      <c r="X184" s="39"/>
      <c r="Y184" s="39"/>
      <c r="Z184" s="39"/>
      <c r="AA184" s="39"/>
      <c r="AB184" s="39"/>
      <c r="AC184" s="39"/>
      <c r="AD184" s="39"/>
      <c r="AE184" s="39"/>
      <c r="AR184" s="230" t="s">
        <v>251</v>
      </c>
      <c r="AT184" s="230" t="s">
        <v>163</v>
      </c>
      <c r="AU184" s="230" t="s">
        <v>161</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251</v>
      </c>
      <c r="BM184" s="230" t="s">
        <v>2665</v>
      </c>
    </row>
    <row r="185" s="2" customFormat="1">
      <c r="A185" s="39"/>
      <c r="B185" s="40"/>
      <c r="C185" s="41"/>
      <c r="D185" s="232" t="s">
        <v>170</v>
      </c>
      <c r="E185" s="41"/>
      <c r="F185" s="233" t="s">
        <v>2664</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161</v>
      </c>
    </row>
    <row r="186" s="2" customFormat="1" ht="24.15" customHeight="1">
      <c r="A186" s="39"/>
      <c r="B186" s="40"/>
      <c r="C186" s="219" t="s">
        <v>363</v>
      </c>
      <c r="D186" s="219" t="s">
        <v>163</v>
      </c>
      <c r="E186" s="220" t="s">
        <v>2666</v>
      </c>
      <c r="F186" s="221" t="s">
        <v>2667</v>
      </c>
      <c r="G186" s="222" t="s">
        <v>185</v>
      </c>
      <c r="H186" s="223">
        <v>3</v>
      </c>
      <c r="I186" s="224"/>
      <c r="J186" s="225">
        <f>ROUND(I186*H186,2)</f>
        <v>0</v>
      </c>
      <c r="K186" s="221" t="s">
        <v>167</v>
      </c>
      <c r="L186" s="45"/>
      <c r="M186" s="226" t="s">
        <v>1</v>
      </c>
      <c r="N186" s="227" t="s">
        <v>38</v>
      </c>
      <c r="O186" s="92"/>
      <c r="P186" s="228">
        <f>O186*H186</f>
        <v>0</v>
      </c>
      <c r="Q186" s="228">
        <v>0.0015</v>
      </c>
      <c r="R186" s="228">
        <f>Q186*H186</f>
        <v>0.0045000000000000005</v>
      </c>
      <c r="S186" s="228">
        <v>0</v>
      </c>
      <c r="T186" s="229">
        <f>S186*H186</f>
        <v>0</v>
      </c>
      <c r="U186" s="39"/>
      <c r="V186" s="39"/>
      <c r="W186" s="39"/>
      <c r="X186" s="39"/>
      <c r="Y186" s="39"/>
      <c r="Z186" s="39"/>
      <c r="AA186" s="39"/>
      <c r="AB186" s="39"/>
      <c r="AC186" s="39"/>
      <c r="AD186" s="39"/>
      <c r="AE186" s="39"/>
      <c r="AR186" s="230" t="s">
        <v>251</v>
      </c>
      <c r="AT186" s="230" t="s">
        <v>163</v>
      </c>
      <c r="AU186" s="230" t="s">
        <v>161</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251</v>
      </c>
      <c r="BM186" s="230" t="s">
        <v>2668</v>
      </c>
    </row>
    <row r="187" s="2" customFormat="1">
      <c r="A187" s="39"/>
      <c r="B187" s="40"/>
      <c r="C187" s="41"/>
      <c r="D187" s="232" t="s">
        <v>170</v>
      </c>
      <c r="E187" s="41"/>
      <c r="F187" s="233" t="s">
        <v>2669</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161</v>
      </c>
    </row>
    <row r="188" s="12" customFormat="1" ht="20.88" customHeight="1">
      <c r="A188" s="12"/>
      <c r="B188" s="203"/>
      <c r="C188" s="204"/>
      <c r="D188" s="205" t="s">
        <v>72</v>
      </c>
      <c r="E188" s="217" t="s">
        <v>2670</v>
      </c>
      <c r="F188" s="217" t="s">
        <v>2671</v>
      </c>
      <c r="G188" s="204"/>
      <c r="H188" s="204"/>
      <c r="I188" s="207"/>
      <c r="J188" s="218">
        <f>BK188</f>
        <v>0</v>
      </c>
      <c r="K188" s="204"/>
      <c r="L188" s="209"/>
      <c r="M188" s="210"/>
      <c r="N188" s="211"/>
      <c r="O188" s="211"/>
      <c r="P188" s="212">
        <f>SUM(P189:P196)</f>
        <v>0</v>
      </c>
      <c r="Q188" s="211"/>
      <c r="R188" s="212">
        <f>SUM(R189:R196)</f>
        <v>0.0065499999999999994</v>
      </c>
      <c r="S188" s="211"/>
      <c r="T188" s="213">
        <f>SUM(T189:T196)</f>
        <v>0</v>
      </c>
      <c r="U188" s="12"/>
      <c r="V188" s="12"/>
      <c r="W188" s="12"/>
      <c r="X188" s="12"/>
      <c r="Y188" s="12"/>
      <c r="Z188" s="12"/>
      <c r="AA188" s="12"/>
      <c r="AB188" s="12"/>
      <c r="AC188" s="12"/>
      <c r="AD188" s="12"/>
      <c r="AE188" s="12"/>
      <c r="AR188" s="214" t="s">
        <v>83</v>
      </c>
      <c r="AT188" s="215" t="s">
        <v>72</v>
      </c>
      <c r="AU188" s="215" t="s">
        <v>83</v>
      </c>
      <c r="AY188" s="214" t="s">
        <v>160</v>
      </c>
      <c r="BK188" s="216">
        <f>SUM(BK189:BK196)</f>
        <v>0</v>
      </c>
    </row>
    <row r="189" s="2" customFormat="1" ht="24.15" customHeight="1">
      <c r="A189" s="39"/>
      <c r="B189" s="40"/>
      <c r="C189" s="219" t="s">
        <v>365</v>
      </c>
      <c r="D189" s="219" t="s">
        <v>163</v>
      </c>
      <c r="E189" s="220" t="s">
        <v>2672</v>
      </c>
      <c r="F189" s="221" t="s">
        <v>2673</v>
      </c>
      <c r="G189" s="222" t="s">
        <v>185</v>
      </c>
      <c r="H189" s="223">
        <v>14</v>
      </c>
      <c r="I189" s="224"/>
      <c r="J189" s="225">
        <f>ROUND(I189*H189,2)</f>
        <v>0</v>
      </c>
      <c r="K189" s="221" t="s">
        <v>167</v>
      </c>
      <c r="L189" s="45"/>
      <c r="M189" s="226" t="s">
        <v>1</v>
      </c>
      <c r="N189" s="227" t="s">
        <v>38</v>
      </c>
      <c r="O189" s="92"/>
      <c r="P189" s="228">
        <f>O189*H189</f>
        <v>0</v>
      </c>
      <c r="Q189" s="228">
        <v>0.00024000000000000001</v>
      </c>
      <c r="R189" s="228">
        <f>Q189*H189</f>
        <v>0.0033600000000000001</v>
      </c>
      <c r="S189" s="228">
        <v>0</v>
      </c>
      <c r="T189" s="229">
        <f>S189*H189</f>
        <v>0</v>
      </c>
      <c r="U189" s="39"/>
      <c r="V189" s="39"/>
      <c r="W189" s="39"/>
      <c r="X189" s="39"/>
      <c r="Y189" s="39"/>
      <c r="Z189" s="39"/>
      <c r="AA189" s="39"/>
      <c r="AB189" s="39"/>
      <c r="AC189" s="39"/>
      <c r="AD189" s="39"/>
      <c r="AE189" s="39"/>
      <c r="AR189" s="230" t="s">
        <v>251</v>
      </c>
      <c r="AT189" s="230" t="s">
        <v>163</v>
      </c>
      <c r="AU189" s="230" t="s">
        <v>161</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251</v>
      </c>
      <c r="BM189" s="230" t="s">
        <v>2674</v>
      </c>
    </row>
    <row r="190" s="2" customFormat="1">
      <c r="A190" s="39"/>
      <c r="B190" s="40"/>
      <c r="C190" s="41"/>
      <c r="D190" s="232" t="s">
        <v>170</v>
      </c>
      <c r="E190" s="41"/>
      <c r="F190" s="233" t="s">
        <v>2673</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170</v>
      </c>
      <c r="AU190" s="18" t="s">
        <v>161</v>
      </c>
    </row>
    <row r="191" s="2" customFormat="1" ht="24.15" customHeight="1">
      <c r="A191" s="39"/>
      <c r="B191" s="40"/>
      <c r="C191" s="219" t="s">
        <v>373</v>
      </c>
      <c r="D191" s="219" t="s">
        <v>163</v>
      </c>
      <c r="E191" s="220" t="s">
        <v>2675</v>
      </c>
      <c r="F191" s="221" t="s">
        <v>2676</v>
      </c>
      <c r="G191" s="222" t="s">
        <v>185</v>
      </c>
      <c r="H191" s="223">
        <v>3</v>
      </c>
      <c r="I191" s="224"/>
      <c r="J191" s="225">
        <f>ROUND(I191*H191,2)</f>
        <v>0</v>
      </c>
      <c r="K191" s="221" t="s">
        <v>167</v>
      </c>
      <c r="L191" s="45"/>
      <c r="M191" s="226" t="s">
        <v>1</v>
      </c>
      <c r="N191" s="227" t="s">
        <v>38</v>
      </c>
      <c r="O191" s="92"/>
      <c r="P191" s="228">
        <f>O191*H191</f>
        <v>0</v>
      </c>
      <c r="Q191" s="228">
        <v>0.00046999999999999999</v>
      </c>
      <c r="R191" s="228">
        <f>Q191*H191</f>
        <v>0.00141</v>
      </c>
      <c r="S191" s="228">
        <v>0</v>
      </c>
      <c r="T191" s="229">
        <f>S191*H191</f>
        <v>0</v>
      </c>
      <c r="U191" s="39"/>
      <c r="V191" s="39"/>
      <c r="W191" s="39"/>
      <c r="X191" s="39"/>
      <c r="Y191" s="39"/>
      <c r="Z191" s="39"/>
      <c r="AA191" s="39"/>
      <c r="AB191" s="39"/>
      <c r="AC191" s="39"/>
      <c r="AD191" s="39"/>
      <c r="AE191" s="39"/>
      <c r="AR191" s="230" t="s">
        <v>251</v>
      </c>
      <c r="AT191" s="230" t="s">
        <v>163</v>
      </c>
      <c r="AU191" s="230" t="s">
        <v>161</v>
      </c>
      <c r="AY191" s="18" t="s">
        <v>160</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251</v>
      </c>
      <c r="BM191" s="230" t="s">
        <v>2677</v>
      </c>
    </row>
    <row r="192" s="2" customFormat="1">
      <c r="A192" s="39"/>
      <c r="B192" s="40"/>
      <c r="C192" s="41"/>
      <c r="D192" s="232" t="s">
        <v>170</v>
      </c>
      <c r="E192" s="41"/>
      <c r="F192" s="233" t="s">
        <v>2678</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170</v>
      </c>
      <c r="AU192" s="18" t="s">
        <v>161</v>
      </c>
    </row>
    <row r="193" s="2" customFormat="1" ht="37.8" customHeight="1">
      <c r="A193" s="39"/>
      <c r="B193" s="40"/>
      <c r="C193" s="219" t="s">
        <v>386</v>
      </c>
      <c r="D193" s="219" t="s">
        <v>163</v>
      </c>
      <c r="E193" s="220" t="s">
        <v>2679</v>
      </c>
      <c r="F193" s="221" t="s">
        <v>2680</v>
      </c>
      <c r="G193" s="222" t="s">
        <v>185</v>
      </c>
      <c r="H193" s="223">
        <v>2</v>
      </c>
      <c r="I193" s="224"/>
      <c r="J193" s="225">
        <f>ROUND(I193*H193,2)</f>
        <v>0</v>
      </c>
      <c r="K193" s="221" t="s">
        <v>167</v>
      </c>
      <c r="L193" s="45"/>
      <c r="M193" s="226" t="s">
        <v>1</v>
      </c>
      <c r="N193" s="227" t="s">
        <v>38</v>
      </c>
      <c r="O193" s="92"/>
      <c r="P193" s="228">
        <f>O193*H193</f>
        <v>0</v>
      </c>
      <c r="Q193" s="228">
        <v>0.00075000000000000002</v>
      </c>
      <c r="R193" s="228">
        <f>Q193*H193</f>
        <v>0.0015</v>
      </c>
      <c r="S193" s="228">
        <v>0</v>
      </c>
      <c r="T193" s="229">
        <f>S193*H193</f>
        <v>0</v>
      </c>
      <c r="U193" s="39"/>
      <c r="V193" s="39"/>
      <c r="W193" s="39"/>
      <c r="X193" s="39"/>
      <c r="Y193" s="39"/>
      <c r="Z193" s="39"/>
      <c r="AA193" s="39"/>
      <c r="AB193" s="39"/>
      <c r="AC193" s="39"/>
      <c r="AD193" s="39"/>
      <c r="AE193" s="39"/>
      <c r="AR193" s="230" t="s">
        <v>251</v>
      </c>
      <c r="AT193" s="230" t="s">
        <v>163</v>
      </c>
      <c r="AU193" s="230" t="s">
        <v>161</v>
      </c>
      <c r="AY193" s="18" t="s">
        <v>160</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251</v>
      </c>
      <c r="BM193" s="230" t="s">
        <v>2681</v>
      </c>
    </row>
    <row r="194" s="2" customFormat="1">
      <c r="A194" s="39"/>
      <c r="B194" s="40"/>
      <c r="C194" s="41"/>
      <c r="D194" s="232" t="s">
        <v>170</v>
      </c>
      <c r="E194" s="41"/>
      <c r="F194" s="233" t="s">
        <v>2680</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170</v>
      </c>
      <c r="AU194" s="18" t="s">
        <v>161</v>
      </c>
    </row>
    <row r="195" s="2" customFormat="1" ht="16.5" customHeight="1">
      <c r="A195" s="39"/>
      <c r="B195" s="40"/>
      <c r="C195" s="219" t="s">
        <v>393</v>
      </c>
      <c r="D195" s="219" t="s">
        <v>163</v>
      </c>
      <c r="E195" s="220" t="s">
        <v>2682</v>
      </c>
      <c r="F195" s="221" t="s">
        <v>2683</v>
      </c>
      <c r="G195" s="222" t="s">
        <v>185</v>
      </c>
      <c r="H195" s="223">
        <v>1</v>
      </c>
      <c r="I195" s="224"/>
      <c r="J195" s="225">
        <f>ROUND(I195*H195,2)</f>
        <v>0</v>
      </c>
      <c r="K195" s="221" t="s">
        <v>167</v>
      </c>
      <c r="L195" s="45"/>
      <c r="M195" s="226" t="s">
        <v>1</v>
      </c>
      <c r="N195" s="227" t="s">
        <v>38</v>
      </c>
      <c r="O195" s="92"/>
      <c r="P195" s="228">
        <f>O195*H195</f>
        <v>0</v>
      </c>
      <c r="Q195" s="228">
        <v>0.00027999999999999998</v>
      </c>
      <c r="R195" s="228">
        <f>Q195*H195</f>
        <v>0.00027999999999999998</v>
      </c>
      <c r="S195" s="228">
        <v>0</v>
      </c>
      <c r="T195" s="229">
        <f>S195*H195</f>
        <v>0</v>
      </c>
      <c r="U195" s="39"/>
      <c r="V195" s="39"/>
      <c r="W195" s="39"/>
      <c r="X195" s="39"/>
      <c r="Y195" s="39"/>
      <c r="Z195" s="39"/>
      <c r="AA195" s="39"/>
      <c r="AB195" s="39"/>
      <c r="AC195" s="39"/>
      <c r="AD195" s="39"/>
      <c r="AE195" s="39"/>
      <c r="AR195" s="230" t="s">
        <v>251</v>
      </c>
      <c r="AT195" s="230" t="s">
        <v>163</v>
      </c>
      <c r="AU195" s="230" t="s">
        <v>161</v>
      </c>
      <c r="AY195" s="18" t="s">
        <v>160</v>
      </c>
      <c r="BE195" s="231">
        <f>IF(N195="základní",J195,0)</f>
        <v>0</v>
      </c>
      <c r="BF195" s="231">
        <f>IF(N195="snížená",J195,0)</f>
        <v>0</v>
      </c>
      <c r="BG195" s="231">
        <f>IF(N195="zákl. přenesená",J195,0)</f>
        <v>0</v>
      </c>
      <c r="BH195" s="231">
        <f>IF(N195="sníž. přenesená",J195,0)</f>
        <v>0</v>
      </c>
      <c r="BI195" s="231">
        <f>IF(N195="nulová",J195,0)</f>
        <v>0</v>
      </c>
      <c r="BJ195" s="18" t="s">
        <v>81</v>
      </c>
      <c r="BK195" s="231">
        <f>ROUND(I195*H195,2)</f>
        <v>0</v>
      </c>
      <c r="BL195" s="18" t="s">
        <v>251</v>
      </c>
      <c r="BM195" s="230" t="s">
        <v>2684</v>
      </c>
    </row>
    <row r="196" s="2" customFormat="1">
      <c r="A196" s="39"/>
      <c r="B196" s="40"/>
      <c r="C196" s="41"/>
      <c r="D196" s="232" t="s">
        <v>170</v>
      </c>
      <c r="E196" s="41"/>
      <c r="F196" s="233" t="s">
        <v>2685</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170</v>
      </c>
      <c r="AU196" s="18" t="s">
        <v>161</v>
      </c>
    </row>
    <row r="197" s="12" customFormat="1" ht="20.88" customHeight="1">
      <c r="A197" s="12"/>
      <c r="B197" s="203"/>
      <c r="C197" s="204"/>
      <c r="D197" s="205" t="s">
        <v>72</v>
      </c>
      <c r="E197" s="217" t="s">
        <v>2686</v>
      </c>
      <c r="F197" s="217" t="s">
        <v>2687</v>
      </c>
      <c r="G197" s="204"/>
      <c r="H197" s="204"/>
      <c r="I197" s="207"/>
      <c r="J197" s="218">
        <f>BK197</f>
        <v>0</v>
      </c>
      <c r="K197" s="204"/>
      <c r="L197" s="209"/>
      <c r="M197" s="210"/>
      <c r="N197" s="211"/>
      <c r="O197" s="211"/>
      <c r="P197" s="212">
        <f>SUM(P198:P217)</f>
        <v>0</v>
      </c>
      <c r="Q197" s="211"/>
      <c r="R197" s="212">
        <f>SUM(R198:R217)</f>
        <v>0</v>
      </c>
      <c r="S197" s="211"/>
      <c r="T197" s="213">
        <f>SUM(T198:T217)</f>
        <v>0</v>
      </c>
      <c r="U197" s="12"/>
      <c r="V197" s="12"/>
      <c r="W197" s="12"/>
      <c r="X197" s="12"/>
      <c r="Y197" s="12"/>
      <c r="Z197" s="12"/>
      <c r="AA197" s="12"/>
      <c r="AB197" s="12"/>
      <c r="AC197" s="12"/>
      <c r="AD197" s="12"/>
      <c r="AE197" s="12"/>
      <c r="AR197" s="214" t="s">
        <v>83</v>
      </c>
      <c r="AT197" s="215" t="s">
        <v>72</v>
      </c>
      <c r="AU197" s="215" t="s">
        <v>83</v>
      </c>
      <c r="AY197" s="214" t="s">
        <v>160</v>
      </c>
      <c r="BK197" s="216">
        <f>SUM(BK198:BK217)</f>
        <v>0</v>
      </c>
    </row>
    <row r="198" s="2" customFormat="1" ht="44.25" customHeight="1">
      <c r="A198" s="39"/>
      <c r="B198" s="40"/>
      <c r="C198" s="219" t="s">
        <v>399</v>
      </c>
      <c r="D198" s="219" t="s">
        <v>163</v>
      </c>
      <c r="E198" s="220" t="s">
        <v>2688</v>
      </c>
      <c r="F198" s="221" t="s">
        <v>2689</v>
      </c>
      <c r="G198" s="222" t="s">
        <v>1115</v>
      </c>
      <c r="H198" s="291"/>
      <c r="I198" s="224"/>
      <c r="J198" s="225">
        <f>ROUND(I198*H198,2)</f>
        <v>0</v>
      </c>
      <c r="K198" s="221" t="s">
        <v>167</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251</v>
      </c>
      <c r="AT198" s="230" t="s">
        <v>163</v>
      </c>
      <c r="AU198" s="230" t="s">
        <v>161</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251</v>
      </c>
      <c r="BM198" s="230" t="s">
        <v>2690</v>
      </c>
    </row>
    <row r="199" s="2" customFormat="1">
      <c r="A199" s="39"/>
      <c r="B199" s="40"/>
      <c r="C199" s="41"/>
      <c r="D199" s="232" t="s">
        <v>170</v>
      </c>
      <c r="E199" s="41"/>
      <c r="F199" s="233" t="s">
        <v>2689</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161</v>
      </c>
    </row>
    <row r="200" s="2" customFormat="1" ht="16.5" customHeight="1">
      <c r="A200" s="39"/>
      <c r="B200" s="40"/>
      <c r="C200" s="219" t="s">
        <v>412</v>
      </c>
      <c r="D200" s="219" t="s">
        <v>163</v>
      </c>
      <c r="E200" s="220" t="s">
        <v>2691</v>
      </c>
      <c r="F200" s="221" t="s">
        <v>2257</v>
      </c>
      <c r="G200" s="222" t="s">
        <v>1115</v>
      </c>
      <c r="H200" s="291"/>
      <c r="I200" s="224"/>
      <c r="J200" s="225">
        <f>ROUND(I200*H200,2)</f>
        <v>0</v>
      </c>
      <c r="K200" s="221" t="s">
        <v>1</v>
      </c>
      <c r="L200" s="45"/>
      <c r="M200" s="226" t="s">
        <v>1</v>
      </c>
      <c r="N200" s="227" t="s">
        <v>38</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251</v>
      </c>
      <c r="AT200" s="230" t="s">
        <v>163</v>
      </c>
      <c r="AU200" s="230" t="s">
        <v>161</v>
      </c>
      <c r="AY200" s="18" t="s">
        <v>160</v>
      </c>
      <c r="BE200" s="231">
        <f>IF(N200="základní",J200,0)</f>
        <v>0</v>
      </c>
      <c r="BF200" s="231">
        <f>IF(N200="snížená",J200,0)</f>
        <v>0</v>
      </c>
      <c r="BG200" s="231">
        <f>IF(N200="zákl. přenesená",J200,0)</f>
        <v>0</v>
      </c>
      <c r="BH200" s="231">
        <f>IF(N200="sníž. přenesená",J200,0)</f>
        <v>0</v>
      </c>
      <c r="BI200" s="231">
        <f>IF(N200="nulová",J200,0)</f>
        <v>0</v>
      </c>
      <c r="BJ200" s="18" t="s">
        <v>81</v>
      </c>
      <c r="BK200" s="231">
        <f>ROUND(I200*H200,2)</f>
        <v>0</v>
      </c>
      <c r="BL200" s="18" t="s">
        <v>251</v>
      </c>
      <c r="BM200" s="230" t="s">
        <v>2692</v>
      </c>
    </row>
    <row r="201" s="2" customFormat="1">
      <c r="A201" s="39"/>
      <c r="B201" s="40"/>
      <c r="C201" s="41"/>
      <c r="D201" s="232" t="s">
        <v>170</v>
      </c>
      <c r="E201" s="41"/>
      <c r="F201" s="233" t="s">
        <v>2257</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170</v>
      </c>
      <c r="AU201" s="18" t="s">
        <v>161</v>
      </c>
    </row>
    <row r="202" s="2" customFormat="1" ht="16.5" customHeight="1">
      <c r="A202" s="39"/>
      <c r="B202" s="40"/>
      <c r="C202" s="219" t="s">
        <v>418</v>
      </c>
      <c r="D202" s="219" t="s">
        <v>163</v>
      </c>
      <c r="E202" s="220" t="s">
        <v>2693</v>
      </c>
      <c r="F202" s="221" t="s">
        <v>2694</v>
      </c>
      <c r="G202" s="222" t="s">
        <v>2634</v>
      </c>
      <c r="H202" s="223">
        <v>1</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251</v>
      </c>
      <c r="AT202" s="230" t="s">
        <v>163</v>
      </c>
      <c r="AU202" s="230" t="s">
        <v>161</v>
      </c>
      <c r="AY202" s="18" t="s">
        <v>160</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251</v>
      </c>
      <c r="BM202" s="230" t="s">
        <v>2695</v>
      </c>
    </row>
    <row r="203" s="2" customFormat="1">
      <c r="A203" s="39"/>
      <c r="B203" s="40"/>
      <c r="C203" s="41"/>
      <c r="D203" s="232" t="s">
        <v>170</v>
      </c>
      <c r="E203" s="41"/>
      <c r="F203" s="233" t="s">
        <v>2694</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170</v>
      </c>
      <c r="AU203" s="18" t="s">
        <v>161</v>
      </c>
    </row>
    <row r="204" s="2" customFormat="1" ht="24.15" customHeight="1">
      <c r="A204" s="39"/>
      <c r="B204" s="40"/>
      <c r="C204" s="219" t="s">
        <v>423</v>
      </c>
      <c r="D204" s="219" t="s">
        <v>163</v>
      </c>
      <c r="E204" s="220" t="s">
        <v>2696</v>
      </c>
      <c r="F204" s="221" t="s">
        <v>2697</v>
      </c>
      <c r="G204" s="222" t="s">
        <v>1952</v>
      </c>
      <c r="H204" s="223">
        <v>1</v>
      </c>
      <c r="I204" s="224"/>
      <c r="J204" s="225">
        <f>ROUND(I204*H204,2)</f>
        <v>0</v>
      </c>
      <c r="K204" s="221" t="s">
        <v>1</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251</v>
      </c>
      <c r="AT204" s="230" t="s">
        <v>163</v>
      </c>
      <c r="AU204" s="230" t="s">
        <v>161</v>
      </c>
      <c r="AY204" s="18" t="s">
        <v>160</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251</v>
      </c>
      <c r="BM204" s="230" t="s">
        <v>2698</v>
      </c>
    </row>
    <row r="205" s="2" customFormat="1">
      <c r="A205" s="39"/>
      <c r="B205" s="40"/>
      <c r="C205" s="41"/>
      <c r="D205" s="232" t="s">
        <v>170</v>
      </c>
      <c r="E205" s="41"/>
      <c r="F205" s="233" t="s">
        <v>2697</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170</v>
      </c>
      <c r="AU205" s="18" t="s">
        <v>161</v>
      </c>
    </row>
    <row r="206" s="2" customFormat="1" ht="16.5" customHeight="1">
      <c r="A206" s="39"/>
      <c r="B206" s="40"/>
      <c r="C206" s="219" t="s">
        <v>494</v>
      </c>
      <c r="D206" s="219" t="s">
        <v>163</v>
      </c>
      <c r="E206" s="220" t="s">
        <v>2699</v>
      </c>
      <c r="F206" s="221" t="s">
        <v>2700</v>
      </c>
      <c r="G206" s="222" t="s">
        <v>2275</v>
      </c>
      <c r="H206" s="223">
        <v>4</v>
      </c>
      <c r="I206" s="224"/>
      <c r="J206" s="225">
        <f>ROUND(I206*H206,2)</f>
        <v>0</v>
      </c>
      <c r="K206" s="221" t="s">
        <v>1</v>
      </c>
      <c r="L206" s="45"/>
      <c r="M206" s="226" t="s">
        <v>1</v>
      </c>
      <c r="N206" s="227" t="s">
        <v>38</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251</v>
      </c>
      <c r="AT206" s="230" t="s">
        <v>163</v>
      </c>
      <c r="AU206" s="230" t="s">
        <v>161</v>
      </c>
      <c r="AY206" s="18" t="s">
        <v>160</v>
      </c>
      <c r="BE206" s="231">
        <f>IF(N206="základní",J206,0)</f>
        <v>0</v>
      </c>
      <c r="BF206" s="231">
        <f>IF(N206="snížená",J206,0)</f>
        <v>0</v>
      </c>
      <c r="BG206" s="231">
        <f>IF(N206="zákl. přenesená",J206,0)</f>
        <v>0</v>
      </c>
      <c r="BH206" s="231">
        <f>IF(N206="sníž. přenesená",J206,0)</f>
        <v>0</v>
      </c>
      <c r="BI206" s="231">
        <f>IF(N206="nulová",J206,0)</f>
        <v>0</v>
      </c>
      <c r="BJ206" s="18" t="s">
        <v>81</v>
      </c>
      <c r="BK206" s="231">
        <f>ROUND(I206*H206,2)</f>
        <v>0</v>
      </c>
      <c r="BL206" s="18" t="s">
        <v>251</v>
      </c>
      <c r="BM206" s="230" t="s">
        <v>2701</v>
      </c>
    </row>
    <row r="207" s="2" customFormat="1">
      <c r="A207" s="39"/>
      <c r="B207" s="40"/>
      <c r="C207" s="41"/>
      <c r="D207" s="232" t="s">
        <v>170</v>
      </c>
      <c r="E207" s="41"/>
      <c r="F207" s="233" t="s">
        <v>2700</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170</v>
      </c>
      <c r="AU207" s="18" t="s">
        <v>161</v>
      </c>
    </row>
    <row r="208" s="2" customFormat="1" ht="16.5" customHeight="1">
      <c r="A208" s="39"/>
      <c r="B208" s="40"/>
      <c r="C208" s="219" t="s">
        <v>499</v>
      </c>
      <c r="D208" s="219" t="s">
        <v>163</v>
      </c>
      <c r="E208" s="220" t="s">
        <v>2702</v>
      </c>
      <c r="F208" s="221" t="s">
        <v>2703</v>
      </c>
      <c r="G208" s="222" t="s">
        <v>2275</v>
      </c>
      <c r="H208" s="223">
        <v>2</v>
      </c>
      <c r="I208" s="224"/>
      <c r="J208" s="225">
        <f>ROUND(I208*H208,2)</f>
        <v>0</v>
      </c>
      <c r="K208" s="221" t="s">
        <v>1</v>
      </c>
      <c r="L208" s="45"/>
      <c r="M208" s="226" t="s">
        <v>1</v>
      </c>
      <c r="N208" s="227" t="s">
        <v>38</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251</v>
      </c>
      <c r="AT208" s="230" t="s">
        <v>163</v>
      </c>
      <c r="AU208" s="230" t="s">
        <v>161</v>
      </c>
      <c r="AY208" s="18" t="s">
        <v>160</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251</v>
      </c>
      <c r="BM208" s="230" t="s">
        <v>2704</v>
      </c>
    </row>
    <row r="209" s="2" customFormat="1">
      <c r="A209" s="39"/>
      <c r="B209" s="40"/>
      <c r="C209" s="41"/>
      <c r="D209" s="232" t="s">
        <v>170</v>
      </c>
      <c r="E209" s="41"/>
      <c r="F209" s="233" t="s">
        <v>2703</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170</v>
      </c>
      <c r="AU209" s="18" t="s">
        <v>161</v>
      </c>
    </row>
    <row r="210" s="2" customFormat="1" ht="21.75" customHeight="1">
      <c r="A210" s="39"/>
      <c r="B210" s="40"/>
      <c r="C210" s="219" t="s">
        <v>515</v>
      </c>
      <c r="D210" s="219" t="s">
        <v>163</v>
      </c>
      <c r="E210" s="220" t="s">
        <v>2705</v>
      </c>
      <c r="F210" s="221" t="s">
        <v>2706</v>
      </c>
      <c r="G210" s="222" t="s">
        <v>693</v>
      </c>
      <c r="H210" s="223">
        <v>3</v>
      </c>
      <c r="I210" s="224"/>
      <c r="J210" s="225">
        <f>ROUND(I210*H210,2)</f>
        <v>0</v>
      </c>
      <c r="K210" s="221" t="s">
        <v>1</v>
      </c>
      <c r="L210" s="45"/>
      <c r="M210" s="226" t="s">
        <v>1</v>
      </c>
      <c r="N210" s="227" t="s">
        <v>38</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251</v>
      </c>
      <c r="AT210" s="230" t="s">
        <v>163</v>
      </c>
      <c r="AU210" s="230" t="s">
        <v>161</v>
      </c>
      <c r="AY210" s="18" t="s">
        <v>160</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251</v>
      </c>
      <c r="BM210" s="230" t="s">
        <v>2707</v>
      </c>
    </row>
    <row r="211" s="2" customFormat="1">
      <c r="A211" s="39"/>
      <c r="B211" s="40"/>
      <c r="C211" s="41"/>
      <c r="D211" s="232" t="s">
        <v>170</v>
      </c>
      <c r="E211" s="41"/>
      <c r="F211" s="233" t="s">
        <v>2706</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170</v>
      </c>
      <c r="AU211" s="18" t="s">
        <v>161</v>
      </c>
    </row>
    <row r="212" s="2" customFormat="1" ht="16.5" customHeight="1">
      <c r="A212" s="39"/>
      <c r="B212" s="40"/>
      <c r="C212" s="219" t="s">
        <v>526</v>
      </c>
      <c r="D212" s="219" t="s">
        <v>163</v>
      </c>
      <c r="E212" s="220" t="s">
        <v>2708</v>
      </c>
      <c r="F212" s="221" t="s">
        <v>2254</v>
      </c>
      <c r="G212" s="222" t="s">
        <v>693</v>
      </c>
      <c r="H212" s="223">
        <v>1</v>
      </c>
      <c r="I212" s="224"/>
      <c r="J212" s="225">
        <f>ROUND(I212*H212,2)</f>
        <v>0</v>
      </c>
      <c r="K212" s="221" t="s">
        <v>167</v>
      </c>
      <c r="L212" s="45"/>
      <c r="M212" s="226" t="s">
        <v>1</v>
      </c>
      <c r="N212" s="227" t="s">
        <v>38</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251</v>
      </c>
      <c r="AT212" s="230" t="s">
        <v>163</v>
      </c>
      <c r="AU212" s="230" t="s">
        <v>161</v>
      </c>
      <c r="AY212" s="18" t="s">
        <v>160</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251</v>
      </c>
      <c r="BM212" s="230" t="s">
        <v>2709</v>
      </c>
    </row>
    <row r="213" s="2" customFormat="1">
      <c r="A213" s="39"/>
      <c r="B213" s="40"/>
      <c r="C213" s="41"/>
      <c r="D213" s="232" t="s">
        <v>170</v>
      </c>
      <c r="E213" s="41"/>
      <c r="F213" s="233" t="s">
        <v>2254</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170</v>
      </c>
      <c r="AU213" s="18" t="s">
        <v>161</v>
      </c>
    </row>
    <row r="214" s="2" customFormat="1" ht="16.5" customHeight="1">
      <c r="A214" s="39"/>
      <c r="B214" s="40"/>
      <c r="C214" s="219" t="s">
        <v>530</v>
      </c>
      <c r="D214" s="219" t="s">
        <v>163</v>
      </c>
      <c r="E214" s="220" t="s">
        <v>2710</v>
      </c>
      <c r="F214" s="221" t="s">
        <v>2711</v>
      </c>
      <c r="G214" s="222" t="s">
        <v>1952</v>
      </c>
      <c r="H214" s="223">
        <v>1</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251</v>
      </c>
      <c r="AT214" s="230" t="s">
        <v>163</v>
      </c>
      <c r="AU214" s="230" t="s">
        <v>161</v>
      </c>
      <c r="AY214" s="18" t="s">
        <v>160</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251</v>
      </c>
      <c r="BM214" s="230" t="s">
        <v>2712</v>
      </c>
    </row>
    <row r="215" s="2" customFormat="1">
      <c r="A215" s="39"/>
      <c r="B215" s="40"/>
      <c r="C215" s="41"/>
      <c r="D215" s="232" t="s">
        <v>170</v>
      </c>
      <c r="E215" s="41"/>
      <c r="F215" s="233" t="s">
        <v>2711</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170</v>
      </c>
      <c r="AU215" s="18" t="s">
        <v>161</v>
      </c>
    </row>
    <row r="216" s="2" customFormat="1" ht="24.15" customHeight="1">
      <c r="A216" s="39"/>
      <c r="B216" s="40"/>
      <c r="C216" s="219" t="s">
        <v>539</v>
      </c>
      <c r="D216" s="219" t="s">
        <v>163</v>
      </c>
      <c r="E216" s="220" t="s">
        <v>2713</v>
      </c>
      <c r="F216" s="221" t="s">
        <v>2714</v>
      </c>
      <c r="G216" s="222" t="s">
        <v>1952</v>
      </c>
      <c r="H216" s="223">
        <v>1</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251</v>
      </c>
      <c r="AT216" s="230" t="s">
        <v>163</v>
      </c>
      <c r="AU216" s="230" t="s">
        <v>161</v>
      </c>
      <c r="AY216" s="18" t="s">
        <v>160</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251</v>
      </c>
      <c r="BM216" s="230" t="s">
        <v>2715</v>
      </c>
    </row>
    <row r="217" s="2" customFormat="1">
      <c r="A217" s="39"/>
      <c r="B217" s="40"/>
      <c r="C217" s="41"/>
      <c r="D217" s="232" t="s">
        <v>170</v>
      </c>
      <c r="E217" s="41"/>
      <c r="F217" s="233" t="s">
        <v>2714</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170</v>
      </c>
      <c r="AU217" s="18" t="s">
        <v>161</v>
      </c>
    </row>
    <row r="218" s="12" customFormat="1" ht="22.8" customHeight="1">
      <c r="A218" s="12"/>
      <c r="B218" s="203"/>
      <c r="C218" s="204"/>
      <c r="D218" s="205" t="s">
        <v>72</v>
      </c>
      <c r="E218" s="217" t="s">
        <v>2716</v>
      </c>
      <c r="F218" s="217" t="s">
        <v>2717</v>
      </c>
      <c r="G218" s="204"/>
      <c r="H218" s="204"/>
      <c r="I218" s="207"/>
      <c r="J218" s="218">
        <f>BK218</f>
        <v>0</v>
      </c>
      <c r="K218" s="204"/>
      <c r="L218" s="209"/>
      <c r="M218" s="210"/>
      <c r="N218" s="211"/>
      <c r="O218" s="211"/>
      <c r="P218" s="212">
        <f>P219+P236+P245+P274</f>
        <v>0</v>
      </c>
      <c r="Q218" s="211"/>
      <c r="R218" s="212">
        <f>R219+R236+R245+R274</f>
        <v>0.47624</v>
      </c>
      <c r="S218" s="211"/>
      <c r="T218" s="213">
        <f>T219+T236+T245+T274</f>
        <v>0</v>
      </c>
      <c r="U218" s="12"/>
      <c r="V218" s="12"/>
      <c r="W218" s="12"/>
      <c r="X218" s="12"/>
      <c r="Y218" s="12"/>
      <c r="Z218" s="12"/>
      <c r="AA218" s="12"/>
      <c r="AB218" s="12"/>
      <c r="AC218" s="12"/>
      <c r="AD218" s="12"/>
      <c r="AE218" s="12"/>
      <c r="AR218" s="214" t="s">
        <v>83</v>
      </c>
      <c r="AT218" s="215" t="s">
        <v>72</v>
      </c>
      <c r="AU218" s="215" t="s">
        <v>81</v>
      </c>
      <c r="AY218" s="214" t="s">
        <v>160</v>
      </c>
      <c r="BK218" s="216">
        <f>BK219+BK236+BK245+BK274</f>
        <v>0</v>
      </c>
    </row>
    <row r="219" s="12" customFormat="1" ht="20.88" customHeight="1">
      <c r="A219" s="12"/>
      <c r="B219" s="203"/>
      <c r="C219" s="204"/>
      <c r="D219" s="205" t="s">
        <v>72</v>
      </c>
      <c r="E219" s="217" t="s">
        <v>2718</v>
      </c>
      <c r="F219" s="217" t="s">
        <v>2719</v>
      </c>
      <c r="G219" s="204"/>
      <c r="H219" s="204"/>
      <c r="I219" s="207"/>
      <c r="J219" s="218">
        <f>BK219</f>
        <v>0</v>
      </c>
      <c r="K219" s="204"/>
      <c r="L219" s="209"/>
      <c r="M219" s="210"/>
      <c r="N219" s="211"/>
      <c r="O219" s="211"/>
      <c r="P219" s="212">
        <f>SUM(P220:P235)</f>
        <v>0</v>
      </c>
      <c r="Q219" s="211"/>
      <c r="R219" s="212">
        <f>SUM(R220:R235)</f>
        <v>0.30574000000000001</v>
      </c>
      <c r="S219" s="211"/>
      <c r="T219" s="213">
        <f>SUM(T220:T235)</f>
        <v>0</v>
      </c>
      <c r="U219" s="12"/>
      <c r="V219" s="12"/>
      <c r="W219" s="12"/>
      <c r="X219" s="12"/>
      <c r="Y219" s="12"/>
      <c r="Z219" s="12"/>
      <c r="AA219" s="12"/>
      <c r="AB219" s="12"/>
      <c r="AC219" s="12"/>
      <c r="AD219" s="12"/>
      <c r="AE219" s="12"/>
      <c r="AR219" s="214" t="s">
        <v>83</v>
      </c>
      <c r="AT219" s="215" t="s">
        <v>72</v>
      </c>
      <c r="AU219" s="215" t="s">
        <v>83</v>
      </c>
      <c r="AY219" s="214" t="s">
        <v>160</v>
      </c>
      <c r="BK219" s="216">
        <f>SUM(BK220:BK235)</f>
        <v>0</v>
      </c>
    </row>
    <row r="220" s="2" customFormat="1" ht="33" customHeight="1">
      <c r="A220" s="39"/>
      <c r="B220" s="40"/>
      <c r="C220" s="219" t="s">
        <v>546</v>
      </c>
      <c r="D220" s="219" t="s">
        <v>163</v>
      </c>
      <c r="E220" s="220" t="s">
        <v>2720</v>
      </c>
      <c r="F220" s="221" t="s">
        <v>2721</v>
      </c>
      <c r="G220" s="222" t="s">
        <v>236</v>
      </c>
      <c r="H220" s="223">
        <v>60</v>
      </c>
      <c r="I220" s="224"/>
      <c r="J220" s="225">
        <f>ROUND(I220*H220,2)</f>
        <v>0</v>
      </c>
      <c r="K220" s="221" t="s">
        <v>1</v>
      </c>
      <c r="L220" s="45"/>
      <c r="M220" s="226" t="s">
        <v>1</v>
      </c>
      <c r="N220" s="227" t="s">
        <v>38</v>
      </c>
      <c r="O220" s="92"/>
      <c r="P220" s="228">
        <f>O220*H220</f>
        <v>0</v>
      </c>
      <c r="Q220" s="228">
        <v>0.00084000000000000003</v>
      </c>
      <c r="R220" s="228">
        <f>Q220*H220</f>
        <v>0.0504</v>
      </c>
      <c r="S220" s="228">
        <v>0</v>
      </c>
      <c r="T220" s="229">
        <f>S220*H220</f>
        <v>0</v>
      </c>
      <c r="U220" s="39"/>
      <c r="V220" s="39"/>
      <c r="W220" s="39"/>
      <c r="X220" s="39"/>
      <c r="Y220" s="39"/>
      <c r="Z220" s="39"/>
      <c r="AA220" s="39"/>
      <c r="AB220" s="39"/>
      <c r="AC220" s="39"/>
      <c r="AD220" s="39"/>
      <c r="AE220" s="39"/>
      <c r="AR220" s="230" t="s">
        <v>251</v>
      </c>
      <c r="AT220" s="230" t="s">
        <v>163</v>
      </c>
      <c r="AU220" s="230" t="s">
        <v>161</v>
      </c>
      <c r="AY220" s="18" t="s">
        <v>160</v>
      </c>
      <c r="BE220" s="231">
        <f>IF(N220="základní",J220,0)</f>
        <v>0</v>
      </c>
      <c r="BF220" s="231">
        <f>IF(N220="snížená",J220,0)</f>
        <v>0</v>
      </c>
      <c r="BG220" s="231">
        <f>IF(N220="zákl. přenesená",J220,0)</f>
        <v>0</v>
      </c>
      <c r="BH220" s="231">
        <f>IF(N220="sníž. přenesená",J220,0)</f>
        <v>0</v>
      </c>
      <c r="BI220" s="231">
        <f>IF(N220="nulová",J220,0)</f>
        <v>0</v>
      </c>
      <c r="BJ220" s="18" t="s">
        <v>81</v>
      </c>
      <c r="BK220" s="231">
        <f>ROUND(I220*H220,2)</f>
        <v>0</v>
      </c>
      <c r="BL220" s="18" t="s">
        <v>251</v>
      </c>
      <c r="BM220" s="230" t="s">
        <v>2722</v>
      </c>
    </row>
    <row r="221" s="2" customFormat="1">
      <c r="A221" s="39"/>
      <c r="B221" s="40"/>
      <c r="C221" s="41"/>
      <c r="D221" s="232" t="s">
        <v>170</v>
      </c>
      <c r="E221" s="41"/>
      <c r="F221" s="233" t="s">
        <v>2721</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170</v>
      </c>
      <c r="AU221" s="18" t="s">
        <v>161</v>
      </c>
    </row>
    <row r="222" s="2" customFormat="1" ht="33" customHeight="1">
      <c r="A222" s="39"/>
      <c r="B222" s="40"/>
      <c r="C222" s="219" t="s">
        <v>554</v>
      </c>
      <c r="D222" s="219" t="s">
        <v>163</v>
      </c>
      <c r="E222" s="220" t="s">
        <v>2723</v>
      </c>
      <c r="F222" s="221" t="s">
        <v>2724</v>
      </c>
      <c r="G222" s="222" t="s">
        <v>236</v>
      </c>
      <c r="H222" s="223">
        <v>70</v>
      </c>
      <c r="I222" s="224"/>
      <c r="J222" s="225">
        <f>ROUND(I222*H222,2)</f>
        <v>0</v>
      </c>
      <c r="K222" s="221" t="s">
        <v>167</v>
      </c>
      <c r="L222" s="45"/>
      <c r="M222" s="226" t="s">
        <v>1</v>
      </c>
      <c r="N222" s="227" t="s">
        <v>38</v>
      </c>
      <c r="O222" s="92"/>
      <c r="P222" s="228">
        <f>O222*H222</f>
        <v>0</v>
      </c>
      <c r="Q222" s="228">
        <v>0.00116</v>
      </c>
      <c r="R222" s="228">
        <f>Q222*H222</f>
        <v>0.081199999999999994</v>
      </c>
      <c r="S222" s="228">
        <v>0</v>
      </c>
      <c r="T222" s="229">
        <f>S222*H222</f>
        <v>0</v>
      </c>
      <c r="U222" s="39"/>
      <c r="V222" s="39"/>
      <c r="W222" s="39"/>
      <c r="X222" s="39"/>
      <c r="Y222" s="39"/>
      <c r="Z222" s="39"/>
      <c r="AA222" s="39"/>
      <c r="AB222" s="39"/>
      <c r="AC222" s="39"/>
      <c r="AD222" s="39"/>
      <c r="AE222" s="39"/>
      <c r="AR222" s="230" t="s">
        <v>251</v>
      </c>
      <c r="AT222" s="230" t="s">
        <v>163</v>
      </c>
      <c r="AU222" s="230" t="s">
        <v>161</v>
      </c>
      <c r="AY222" s="18" t="s">
        <v>160</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251</v>
      </c>
      <c r="BM222" s="230" t="s">
        <v>2725</v>
      </c>
    </row>
    <row r="223" s="2" customFormat="1">
      <c r="A223" s="39"/>
      <c r="B223" s="40"/>
      <c r="C223" s="41"/>
      <c r="D223" s="232" t="s">
        <v>170</v>
      </c>
      <c r="E223" s="41"/>
      <c r="F223" s="233" t="s">
        <v>2724</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170</v>
      </c>
      <c r="AU223" s="18" t="s">
        <v>161</v>
      </c>
    </row>
    <row r="224" s="2" customFormat="1" ht="33" customHeight="1">
      <c r="A224" s="39"/>
      <c r="B224" s="40"/>
      <c r="C224" s="219" t="s">
        <v>562</v>
      </c>
      <c r="D224" s="219" t="s">
        <v>163</v>
      </c>
      <c r="E224" s="220" t="s">
        <v>2726</v>
      </c>
      <c r="F224" s="221" t="s">
        <v>2727</v>
      </c>
      <c r="G224" s="222" t="s">
        <v>236</v>
      </c>
      <c r="H224" s="223">
        <v>20</v>
      </c>
      <c r="I224" s="224"/>
      <c r="J224" s="225">
        <f>ROUND(I224*H224,2)</f>
        <v>0</v>
      </c>
      <c r="K224" s="221" t="s">
        <v>167</v>
      </c>
      <c r="L224" s="45"/>
      <c r="M224" s="226" t="s">
        <v>1</v>
      </c>
      <c r="N224" s="227" t="s">
        <v>38</v>
      </c>
      <c r="O224" s="92"/>
      <c r="P224" s="228">
        <f>O224*H224</f>
        <v>0</v>
      </c>
      <c r="Q224" s="228">
        <v>0.0014400000000000001</v>
      </c>
      <c r="R224" s="228">
        <f>Q224*H224</f>
        <v>0.028800000000000003</v>
      </c>
      <c r="S224" s="228">
        <v>0</v>
      </c>
      <c r="T224" s="229">
        <f>S224*H224</f>
        <v>0</v>
      </c>
      <c r="U224" s="39"/>
      <c r="V224" s="39"/>
      <c r="W224" s="39"/>
      <c r="X224" s="39"/>
      <c r="Y224" s="39"/>
      <c r="Z224" s="39"/>
      <c r="AA224" s="39"/>
      <c r="AB224" s="39"/>
      <c r="AC224" s="39"/>
      <c r="AD224" s="39"/>
      <c r="AE224" s="39"/>
      <c r="AR224" s="230" t="s">
        <v>251</v>
      </c>
      <c r="AT224" s="230" t="s">
        <v>163</v>
      </c>
      <c r="AU224" s="230" t="s">
        <v>161</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251</v>
      </c>
      <c r="BM224" s="230" t="s">
        <v>2728</v>
      </c>
    </row>
    <row r="225" s="2" customFormat="1">
      <c r="A225" s="39"/>
      <c r="B225" s="40"/>
      <c r="C225" s="41"/>
      <c r="D225" s="232" t="s">
        <v>170</v>
      </c>
      <c r="E225" s="41"/>
      <c r="F225" s="233" t="s">
        <v>2727</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161</v>
      </c>
    </row>
    <row r="226" s="2" customFormat="1" ht="33" customHeight="1">
      <c r="A226" s="39"/>
      <c r="B226" s="40"/>
      <c r="C226" s="219" t="s">
        <v>580</v>
      </c>
      <c r="D226" s="219" t="s">
        <v>163</v>
      </c>
      <c r="E226" s="220" t="s">
        <v>2729</v>
      </c>
      <c r="F226" s="221" t="s">
        <v>2730</v>
      </c>
      <c r="G226" s="222" t="s">
        <v>236</v>
      </c>
      <c r="H226" s="223">
        <v>20</v>
      </c>
      <c r="I226" s="224"/>
      <c r="J226" s="225">
        <f>ROUND(I226*H226,2)</f>
        <v>0</v>
      </c>
      <c r="K226" s="221" t="s">
        <v>167</v>
      </c>
      <c r="L226" s="45"/>
      <c r="M226" s="226" t="s">
        <v>1</v>
      </c>
      <c r="N226" s="227" t="s">
        <v>38</v>
      </c>
      <c r="O226" s="92"/>
      <c r="P226" s="228">
        <f>O226*H226</f>
        <v>0</v>
      </c>
      <c r="Q226" s="228">
        <v>0.00097999999999999997</v>
      </c>
      <c r="R226" s="228">
        <f>Q226*H226</f>
        <v>0.019599999999999999</v>
      </c>
      <c r="S226" s="228">
        <v>0</v>
      </c>
      <c r="T226" s="229">
        <f>S226*H226</f>
        <v>0</v>
      </c>
      <c r="U226" s="39"/>
      <c r="V226" s="39"/>
      <c r="W226" s="39"/>
      <c r="X226" s="39"/>
      <c r="Y226" s="39"/>
      <c r="Z226" s="39"/>
      <c r="AA226" s="39"/>
      <c r="AB226" s="39"/>
      <c r="AC226" s="39"/>
      <c r="AD226" s="39"/>
      <c r="AE226" s="39"/>
      <c r="AR226" s="230" t="s">
        <v>251</v>
      </c>
      <c r="AT226" s="230" t="s">
        <v>163</v>
      </c>
      <c r="AU226" s="230" t="s">
        <v>161</v>
      </c>
      <c r="AY226" s="18" t="s">
        <v>160</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251</v>
      </c>
      <c r="BM226" s="230" t="s">
        <v>2731</v>
      </c>
    </row>
    <row r="227" s="2" customFormat="1">
      <c r="A227" s="39"/>
      <c r="B227" s="40"/>
      <c r="C227" s="41"/>
      <c r="D227" s="232" t="s">
        <v>170</v>
      </c>
      <c r="E227" s="41"/>
      <c r="F227" s="233" t="s">
        <v>2730</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170</v>
      </c>
      <c r="AU227" s="18" t="s">
        <v>161</v>
      </c>
    </row>
    <row r="228" s="2" customFormat="1" ht="33" customHeight="1">
      <c r="A228" s="39"/>
      <c r="B228" s="40"/>
      <c r="C228" s="219" t="s">
        <v>587</v>
      </c>
      <c r="D228" s="219" t="s">
        <v>163</v>
      </c>
      <c r="E228" s="220" t="s">
        <v>2732</v>
      </c>
      <c r="F228" s="221" t="s">
        <v>2733</v>
      </c>
      <c r="G228" s="222" t="s">
        <v>236</v>
      </c>
      <c r="H228" s="223">
        <v>25</v>
      </c>
      <c r="I228" s="224"/>
      <c r="J228" s="225">
        <f>ROUND(I228*H228,2)</f>
        <v>0</v>
      </c>
      <c r="K228" s="221" t="s">
        <v>167</v>
      </c>
      <c r="L228" s="45"/>
      <c r="M228" s="226" t="s">
        <v>1</v>
      </c>
      <c r="N228" s="227" t="s">
        <v>38</v>
      </c>
      <c r="O228" s="92"/>
      <c r="P228" s="228">
        <f>O228*H228</f>
        <v>0</v>
      </c>
      <c r="Q228" s="228">
        <v>0.0012600000000000001</v>
      </c>
      <c r="R228" s="228">
        <f>Q228*H228</f>
        <v>0.0315</v>
      </c>
      <c r="S228" s="228">
        <v>0</v>
      </c>
      <c r="T228" s="229">
        <f>S228*H228</f>
        <v>0</v>
      </c>
      <c r="U228" s="39"/>
      <c r="V228" s="39"/>
      <c r="W228" s="39"/>
      <c r="X228" s="39"/>
      <c r="Y228" s="39"/>
      <c r="Z228" s="39"/>
      <c r="AA228" s="39"/>
      <c r="AB228" s="39"/>
      <c r="AC228" s="39"/>
      <c r="AD228" s="39"/>
      <c r="AE228" s="39"/>
      <c r="AR228" s="230" t="s">
        <v>251</v>
      </c>
      <c r="AT228" s="230" t="s">
        <v>163</v>
      </c>
      <c r="AU228" s="230" t="s">
        <v>161</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251</v>
      </c>
      <c r="BM228" s="230" t="s">
        <v>2734</v>
      </c>
    </row>
    <row r="229" s="2" customFormat="1">
      <c r="A229" s="39"/>
      <c r="B229" s="40"/>
      <c r="C229" s="41"/>
      <c r="D229" s="232" t="s">
        <v>170</v>
      </c>
      <c r="E229" s="41"/>
      <c r="F229" s="233" t="s">
        <v>2733</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161</v>
      </c>
    </row>
    <row r="230" s="2" customFormat="1" ht="33" customHeight="1">
      <c r="A230" s="39"/>
      <c r="B230" s="40"/>
      <c r="C230" s="219" t="s">
        <v>603</v>
      </c>
      <c r="D230" s="219" t="s">
        <v>163</v>
      </c>
      <c r="E230" s="220" t="s">
        <v>2735</v>
      </c>
      <c r="F230" s="221" t="s">
        <v>2736</v>
      </c>
      <c r="G230" s="222" t="s">
        <v>236</v>
      </c>
      <c r="H230" s="223">
        <v>20</v>
      </c>
      <c r="I230" s="224"/>
      <c r="J230" s="225">
        <f>ROUND(I230*H230,2)</f>
        <v>0</v>
      </c>
      <c r="K230" s="221" t="s">
        <v>167</v>
      </c>
      <c r="L230" s="45"/>
      <c r="M230" s="226" t="s">
        <v>1</v>
      </c>
      <c r="N230" s="227" t="s">
        <v>38</v>
      </c>
      <c r="O230" s="92"/>
      <c r="P230" s="228">
        <f>O230*H230</f>
        <v>0</v>
      </c>
      <c r="Q230" s="228">
        <v>0.0015299999999999999</v>
      </c>
      <c r="R230" s="228">
        <f>Q230*H230</f>
        <v>0.030599999999999999</v>
      </c>
      <c r="S230" s="228">
        <v>0</v>
      </c>
      <c r="T230" s="229">
        <f>S230*H230</f>
        <v>0</v>
      </c>
      <c r="U230" s="39"/>
      <c r="V230" s="39"/>
      <c r="W230" s="39"/>
      <c r="X230" s="39"/>
      <c r="Y230" s="39"/>
      <c r="Z230" s="39"/>
      <c r="AA230" s="39"/>
      <c r="AB230" s="39"/>
      <c r="AC230" s="39"/>
      <c r="AD230" s="39"/>
      <c r="AE230" s="39"/>
      <c r="AR230" s="230" t="s">
        <v>251</v>
      </c>
      <c r="AT230" s="230" t="s">
        <v>163</v>
      </c>
      <c r="AU230" s="230" t="s">
        <v>161</v>
      </c>
      <c r="AY230" s="18" t="s">
        <v>160</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251</v>
      </c>
      <c r="BM230" s="230" t="s">
        <v>2737</v>
      </c>
    </row>
    <row r="231" s="2" customFormat="1">
      <c r="A231" s="39"/>
      <c r="B231" s="40"/>
      <c r="C231" s="41"/>
      <c r="D231" s="232" t="s">
        <v>170</v>
      </c>
      <c r="E231" s="41"/>
      <c r="F231" s="233" t="s">
        <v>2738</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170</v>
      </c>
      <c r="AU231" s="18" t="s">
        <v>161</v>
      </c>
    </row>
    <row r="232" s="2" customFormat="1" ht="24.15" customHeight="1">
      <c r="A232" s="39"/>
      <c r="B232" s="40"/>
      <c r="C232" s="219" t="s">
        <v>611</v>
      </c>
      <c r="D232" s="219" t="s">
        <v>163</v>
      </c>
      <c r="E232" s="220" t="s">
        <v>2739</v>
      </c>
      <c r="F232" s="221" t="s">
        <v>2740</v>
      </c>
      <c r="G232" s="222" t="s">
        <v>236</v>
      </c>
      <c r="H232" s="223">
        <v>6</v>
      </c>
      <c r="I232" s="224"/>
      <c r="J232" s="225">
        <f>ROUND(I232*H232,2)</f>
        <v>0</v>
      </c>
      <c r="K232" s="221" t="s">
        <v>167</v>
      </c>
      <c r="L232" s="45"/>
      <c r="M232" s="226" t="s">
        <v>1</v>
      </c>
      <c r="N232" s="227" t="s">
        <v>38</v>
      </c>
      <c r="O232" s="92"/>
      <c r="P232" s="228">
        <f>O232*H232</f>
        <v>0</v>
      </c>
      <c r="Q232" s="228">
        <v>0.0030899999999999999</v>
      </c>
      <c r="R232" s="228">
        <f>Q232*H232</f>
        <v>0.018540000000000001</v>
      </c>
      <c r="S232" s="228">
        <v>0</v>
      </c>
      <c r="T232" s="229">
        <f>S232*H232</f>
        <v>0</v>
      </c>
      <c r="U232" s="39"/>
      <c r="V232" s="39"/>
      <c r="W232" s="39"/>
      <c r="X232" s="39"/>
      <c r="Y232" s="39"/>
      <c r="Z232" s="39"/>
      <c r="AA232" s="39"/>
      <c r="AB232" s="39"/>
      <c r="AC232" s="39"/>
      <c r="AD232" s="39"/>
      <c r="AE232" s="39"/>
      <c r="AR232" s="230" t="s">
        <v>251</v>
      </c>
      <c r="AT232" s="230" t="s">
        <v>163</v>
      </c>
      <c r="AU232" s="230" t="s">
        <v>161</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251</v>
      </c>
      <c r="BM232" s="230" t="s">
        <v>2741</v>
      </c>
    </row>
    <row r="233" s="2" customFormat="1">
      <c r="A233" s="39"/>
      <c r="B233" s="40"/>
      <c r="C233" s="41"/>
      <c r="D233" s="232" t="s">
        <v>170</v>
      </c>
      <c r="E233" s="41"/>
      <c r="F233" s="233" t="s">
        <v>2742</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161</v>
      </c>
    </row>
    <row r="234" s="2" customFormat="1" ht="24.15" customHeight="1">
      <c r="A234" s="39"/>
      <c r="B234" s="40"/>
      <c r="C234" s="219" t="s">
        <v>616</v>
      </c>
      <c r="D234" s="219" t="s">
        <v>163</v>
      </c>
      <c r="E234" s="220" t="s">
        <v>2743</v>
      </c>
      <c r="F234" s="221" t="s">
        <v>2744</v>
      </c>
      <c r="G234" s="222" t="s">
        <v>236</v>
      </c>
      <c r="H234" s="223">
        <v>10</v>
      </c>
      <c r="I234" s="224"/>
      <c r="J234" s="225">
        <f>ROUND(I234*H234,2)</f>
        <v>0</v>
      </c>
      <c r="K234" s="221" t="s">
        <v>167</v>
      </c>
      <c r="L234" s="45"/>
      <c r="M234" s="226" t="s">
        <v>1</v>
      </c>
      <c r="N234" s="227" t="s">
        <v>38</v>
      </c>
      <c r="O234" s="92"/>
      <c r="P234" s="228">
        <f>O234*H234</f>
        <v>0</v>
      </c>
      <c r="Q234" s="228">
        <v>0.0045100000000000001</v>
      </c>
      <c r="R234" s="228">
        <f>Q234*H234</f>
        <v>0.045100000000000001</v>
      </c>
      <c r="S234" s="228">
        <v>0</v>
      </c>
      <c r="T234" s="229">
        <f>S234*H234</f>
        <v>0</v>
      </c>
      <c r="U234" s="39"/>
      <c r="V234" s="39"/>
      <c r="W234" s="39"/>
      <c r="X234" s="39"/>
      <c r="Y234" s="39"/>
      <c r="Z234" s="39"/>
      <c r="AA234" s="39"/>
      <c r="AB234" s="39"/>
      <c r="AC234" s="39"/>
      <c r="AD234" s="39"/>
      <c r="AE234" s="39"/>
      <c r="AR234" s="230" t="s">
        <v>251</v>
      </c>
      <c r="AT234" s="230" t="s">
        <v>163</v>
      </c>
      <c r="AU234" s="230" t="s">
        <v>161</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251</v>
      </c>
      <c r="BM234" s="230" t="s">
        <v>2745</v>
      </c>
    </row>
    <row r="235" s="2" customFormat="1">
      <c r="A235" s="39"/>
      <c r="B235" s="40"/>
      <c r="C235" s="41"/>
      <c r="D235" s="232" t="s">
        <v>170</v>
      </c>
      <c r="E235" s="41"/>
      <c r="F235" s="233" t="s">
        <v>2746</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161</v>
      </c>
    </row>
    <row r="236" s="12" customFormat="1" ht="20.88" customHeight="1">
      <c r="A236" s="12"/>
      <c r="B236" s="203"/>
      <c r="C236" s="204"/>
      <c r="D236" s="205" t="s">
        <v>72</v>
      </c>
      <c r="E236" s="217" t="s">
        <v>2747</v>
      </c>
      <c r="F236" s="217" t="s">
        <v>2748</v>
      </c>
      <c r="G236" s="204"/>
      <c r="H236" s="204"/>
      <c r="I236" s="207"/>
      <c r="J236" s="218">
        <f>BK236</f>
        <v>0</v>
      </c>
      <c r="K236" s="204"/>
      <c r="L236" s="209"/>
      <c r="M236" s="210"/>
      <c r="N236" s="211"/>
      <c r="O236" s="211"/>
      <c r="P236" s="212">
        <f>SUM(P237:P244)</f>
        <v>0</v>
      </c>
      <c r="Q236" s="211"/>
      <c r="R236" s="212">
        <f>SUM(R237:R244)</f>
        <v>0.051299999999999998</v>
      </c>
      <c r="S236" s="211"/>
      <c r="T236" s="213">
        <f>SUM(T237:T244)</f>
        <v>0</v>
      </c>
      <c r="U236" s="12"/>
      <c r="V236" s="12"/>
      <c r="W236" s="12"/>
      <c r="X236" s="12"/>
      <c r="Y236" s="12"/>
      <c r="Z236" s="12"/>
      <c r="AA236" s="12"/>
      <c r="AB236" s="12"/>
      <c r="AC236" s="12"/>
      <c r="AD236" s="12"/>
      <c r="AE236" s="12"/>
      <c r="AR236" s="214" t="s">
        <v>83</v>
      </c>
      <c r="AT236" s="215" t="s">
        <v>72</v>
      </c>
      <c r="AU236" s="215" t="s">
        <v>83</v>
      </c>
      <c r="AY236" s="214" t="s">
        <v>160</v>
      </c>
      <c r="BK236" s="216">
        <f>SUM(BK237:BK244)</f>
        <v>0</v>
      </c>
    </row>
    <row r="237" s="2" customFormat="1" ht="37.8" customHeight="1">
      <c r="A237" s="39"/>
      <c r="B237" s="40"/>
      <c r="C237" s="219" t="s">
        <v>631</v>
      </c>
      <c r="D237" s="219" t="s">
        <v>163</v>
      </c>
      <c r="E237" s="220" t="s">
        <v>2749</v>
      </c>
      <c r="F237" s="221" t="s">
        <v>2750</v>
      </c>
      <c r="G237" s="222" t="s">
        <v>236</v>
      </c>
      <c r="H237" s="223">
        <v>60</v>
      </c>
      <c r="I237" s="224"/>
      <c r="J237" s="225">
        <f>ROUND(I237*H237,2)</f>
        <v>0</v>
      </c>
      <c r="K237" s="221" t="s">
        <v>167</v>
      </c>
      <c r="L237" s="45"/>
      <c r="M237" s="226" t="s">
        <v>1</v>
      </c>
      <c r="N237" s="227" t="s">
        <v>38</v>
      </c>
      <c r="O237" s="92"/>
      <c r="P237" s="228">
        <f>O237*H237</f>
        <v>0</v>
      </c>
      <c r="Q237" s="228">
        <v>5.0000000000000002E-05</v>
      </c>
      <c r="R237" s="228">
        <f>Q237*H237</f>
        <v>0.0030000000000000001</v>
      </c>
      <c r="S237" s="228">
        <v>0</v>
      </c>
      <c r="T237" s="229">
        <f>S237*H237</f>
        <v>0</v>
      </c>
      <c r="U237" s="39"/>
      <c r="V237" s="39"/>
      <c r="W237" s="39"/>
      <c r="X237" s="39"/>
      <c r="Y237" s="39"/>
      <c r="Z237" s="39"/>
      <c r="AA237" s="39"/>
      <c r="AB237" s="39"/>
      <c r="AC237" s="39"/>
      <c r="AD237" s="39"/>
      <c r="AE237" s="39"/>
      <c r="AR237" s="230" t="s">
        <v>251</v>
      </c>
      <c r="AT237" s="230" t="s">
        <v>163</v>
      </c>
      <c r="AU237" s="230" t="s">
        <v>161</v>
      </c>
      <c r="AY237" s="18" t="s">
        <v>160</v>
      </c>
      <c r="BE237" s="231">
        <f>IF(N237="základní",J237,0)</f>
        <v>0</v>
      </c>
      <c r="BF237" s="231">
        <f>IF(N237="snížená",J237,0)</f>
        <v>0</v>
      </c>
      <c r="BG237" s="231">
        <f>IF(N237="zákl. přenesená",J237,0)</f>
        <v>0</v>
      </c>
      <c r="BH237" s="231">
        <f>IF(N237="sníž. přenesená",J237,0)</f>
        <v>0</v>
      </c>
      <c r="BI237" s="231">
        <f>IF(N237="nulová",J237,0)</f>
        <v>0</v>
      </c>
      <c r="BJ237" s="18" t="s">
        <v>81</v>
      </c>
      <c r="BK237" s="231">
        <f>ROUND(I237*H237,2)</f>
        <v>0</v>
      </c>
      <c r="BL237" s="18" t="s">
        <v>251</v>
      </c>
      <c r="BM237" s="230" t="s">
        <v>2751</v>
      </c>
    </row>
    <row r="238" s="2" customFormat="1">
      <c r="A238" s="39"/>
      <c r="B238" s="40"/>
      <c r="C238" s="41"/>
      <c r="D238" s="232" t="s">
        <v>170</v>
      </c>
      <c r="E238" s="41"/>
      <c r="F238" s="233" t="s">
        <v>2752</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170</v>
      </c>
      <c r="AU238" s="18" t="s">
        <v>161</v>
      </c>
    </row>
    <row r="239" s="2" customFormat="1" ht="37.8" customHeight="1">
      <c r="A239" s="39"/>
      <c r="B239" s="40"/>
      <c r="C239" s="219" t="s">
        <v>638</v>
      </c>
      <c r="D239" s="219" t="s">
        <v>163</v>
      </c>
      <c r="E239" s="220" t="s">
        <v>2753</v>
      </c>
      <c r="F239" s="221" t="s">
        <v>2754</v>
      </c>
      <c r="G239" s="222" t="s">
        <v>236</v>
      </c>
      <c r="H239" s="223">
        <v>90</v>
      </c>
      <c r="I239" s="224"/>
      <c r="J239" s="225">
        <f>ROUND(I239*H239,2)</f>
        <v>0</v>
      </c>
      <c r="K239" s="221" t="s">
        <v>167</v>
      </c>
      <c r="L239" s="45"/>
      <c r="M239" s="226" t="s">
        <v>1</v>
      </c>
      <c r="N239" s="227" t="s">
        <v>38</v>
      </c>
      <c r="O239" s="92"/>
      <c r="P239" s="228">
        <f>O239*H239</f>
        <v>0</v>
      </c>
      <c r="Q239" s="228">
        <v>6.9999999999999994E-05</v>
      </c>
      <c r="R239" s="228">
        <f>Q239*H239</f>
        <v>0.0062999999999999992</v>
      </c>
      <c r="S239" s="228">
        <v>0</v>
      </c>
      <c r="T239" s="229">
        <f>S239*H239</f>
        <v>0</v>
      </c>
      <c r="U239" s="39"/>
      <c r="V239" s="39"/>
      <c r="W239" s="39"/>
      <c r="X239" s="39"/>
      <c r="Y239" s="39"/>
      <c r="Z239" s="39"/>
      <c r="AA239" s="39"/>
      <c r="AB239" s="39"/>
      <c r="AC239" s="39"/>
      <c r="AD239" s="39"/>
      <c r="AE239" s="39"/>
      <c r="AR239" s="230" t="s">
        <v>251</v>
      </c>
      <c r="AT239" s="230" t="s">
        <v>163</v>
      </c>
      <c r="AU239" s="230" t="s">
        <v>161</v>
      </c>
      <c r="AY239" s="18" t="s">
        <v>160</v>
      </c>
      <c r="BE239" s="231">
        <f>IF(N239="základní",J239,0)</f>
        <v>0</v>
      </c>
      <c r="BF239" s="231">
        <f>IF(N239="snížená",J239,0)</f>
        <v>0</v>
      </c>
      <c r="BG239" s="231">
        <f>IF(N239="zákl. přenesená",J239,0)</f>
        <v>0</v>
      </c>
      <c r="BH239" s="231">
        <f>IF(N239="sníž. přenesená",J239,0)</f>
        <v>0</v>
      </c>
      <c r="BI239" s="231">
        <f>IF(N239="nulová",J239,0)</f>
        <v>0</v>
      </c>
      <c r="BJ239" s="18" t="s">
        <v>81</v>
      </c>
      <c r="BK239" s="231">
        <f>ROUND(I239*H239,2)</f>
        <v>0</v>
      </c>
      <c r="BL239" s="18" t="s">
        <v>251</v>
      </c>
      <c r="BM239" s="230" t="s">
        <v>2755</v>
      </c>
    </row>
    <row r="240" s="2" customFormat="1">
      <c r="A240" s="39"/>
      <c r="B240" s="40"/>
      <c r="C240" s="41"/>
      <c r="D240" s="232" t="s">
        <v>170</v>
      </c>
      <c r="E240" s="41"/>
      <c r="F240" s="233" t="s">
        <v>2756</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170</v>
      </c>
      <c r="AU240" s="18" t="s">
        <v>161</v>
      </c>
    </row>
    <row r="241" s="2" customFormat="1" ht="37.8" customHeight="1">
      <c r="A241" s="39"/>
      <c r="B241" s="40"/>
      <c r="C241" s="219" t="s">
        <v>645</v>
      </c>
      <c r="D241" s="219" t="s">
        <v>163</v>
      </c>
      <c r="E241" s="220" t="s">
        <v>2757</v>
      </c>
      <c r="F241" s="221" t="s">
        <v>2758</v>
      </c>
      <c r="G241" s="222" t="s">
        <v>236</v>
      </c>
      <c r="H241" s="223">
        <v>170</v>
      </c>
      <c r="I241" s="224"/>
      <c r="J241" s="225">
        <f>ROUND(I241*H241,2)</f>
        <v>0</v>
      </c>
      <c r="K241" s="221" t="s">
        <v>167</v>
      </c>
      <c r="L241" s="45"/>
      <c r="M241" s="226" t="s">
        <v>1</v>
      </c>
      <c r="N241" s="227" t="s">
        <v>38</v>
      </c>
      <c r="O241" s="92"/>
      <c r="P241" s="228">
        <f>O241*H241</f>
        <v>0</v>
      </c>
      <c r="Q241" s="228">
        <v>0.00012</v>
      </c>
      <c r="R241" s="228">
        <f>Q241*H241</f>
        <v>0.020400000000000001</v>
      </c>
      <c r="S241" s="228">
        <v>0</v>
      </c>
      <c r="T241" s="229">
        <f>S241*H241</f>
        <v>0</v>
      </c>
      <c r="U241" s="39"/>
      <c r="V241" s="39"/>
      <c r="W241" s="39"/>
      <c r="X241" s="39"/>
      <c r="Y241" s="39"/>
      <c r="Z241" s="39"/>
      <c r="AA241" s="39"/>
      <c r="AB241" s="39"/>
      <c r="AC241" s="39"/>
      <c r="AD241" s="39"/>
      <c r="AE241" s="39"/>
      <c r="AR241" s="230" t="s">
        <v>251</v>
      </c>
      <c r="AT241" s="230" t="s">
        <v>163</v>
      </c>
      <c r="AU241" s="230" t="s">
        <v>161</v>
      </c>
      <c r="AY241" s="18" t="s">
        <v>160</v>
      </c>
      <c r="BE241" s="231">
        <f>IF(N241="základní",J241,0)</f>
        <v>0</v>
      </c>
      <c r="BF241" s="231">
        <f>IF(N241="snížená",J241,0)</f>
        <v>0</v>
      </c>
      <c r="BG241" s="231">
        <f>IF(N241="zákl. přenesená",J241,0)</f>
        <v>0</v>
      </c>
      <c r="BH241" s="231">
        <f>IF(N241="sníž. přenesená",J241,0)</f>
        <v>0</v>
      </c>
      <c r="BI241" s="231">
        <f>IF(N241="nulová",J241,0)</f>
        <v>0</v>
      </c>
      <c r="BJ241" s="18" t="s">
        <v>81</v>
      </c>
      <c r="BK241" s="231">
        <f>ROUND(I241*H241,2)</f>
        <v>0</v>
      </c>
      <c r="BL241" s="18" t="s">
        <v>251</v>
      </c>
      <c r="BM241" s="230" t="s">
        <v>2759</v>
      </c>
    </row>
    <row r="242" s="2" customFormat="1">
      <c r="A242" s="39"/>
      <c r="B242" s="40"/>
      <c r="C242" s="41"/>
      <c r="D242" s="232" t="s">
        <v>170</v>
      </c>
      <c r="E242" s="41"/>
      <c r="F242" s="233" t="s">
        <v>2760</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170</v>
      </c>
      <c r="AU242" s="18" t="s">
        <v>161</v>
      </c>
    </row>
    <row r="243" s="2" customFormat="1" ht="37.8" customHeight="1">
      <c r="A243" s="39"/>
      <c r="B243" s="40"/>
      <c r="C243" s="219" t="s">
        <v>651</v>
      </c>
      <c r="D243" s="219" t="s">
        <v>163</v>
      </c>
      <c r="E243" s="220" t="s">
        <v>2761</v>
      </c>
      <c r="F243" s="221" t="s">
        <v>2762</v>
      </c>
      <c r="G243" s="222" t="s">
        <v>236</v>
      </c>
      <c r="H243" s="223">
        <v>90</v>
      </c>
      <c r="I243" s="224"/>
      <c r="J243" s="225">
        <f>ROUND(I243*H243,2)</f>
        <v>0</v>
      </c>
      <c r="K243" s="221" t="s">
        <v>167</v>
      </c>
      <c r="L243" s="45"/>
      <c r="M243" s="226" t="s">
        <v>1</v>
      </c>
      <c r="N243" s="227" t="s">
        <v>38</v>
      </c>
      <c r="O243" s="92"/>
      <c r="P243" s="228">
        <f>O243*H243</f>
        <v>0</v>
      </c>
      <c r="Q243" s="228">
        <v>0.00024000000000000001</v>
      </c>
      <c r="R243" s="228">
        <f>Q243*H243</f>
        <v>0.021600000000000001</v>
      </c>
      <c r="S243" s="228">
        <v>0</v>
      </c>
      <c r="T243" s="229">
        <f>S243*H243</f>
        <v>0</v>
      </c>
      <c r="U243" s="39"/>
      <c r="V243" s="39"/>
      <c r="W243" s="39"/>
      <c r="X243" s="39"/>
      <c r="Y243" s="39"/>
      <c r="Z243" s="39"/>
      <c r="AA243" s="39"/>
      <c r="AB243" s="39"/>
      <c r="AC243" s="39"/>
      <c r="AD243" s="39"/>
      <c r="AE243" s="39"/>
      <c r="AR243" s="230" t="s">
        <v>251</v>
      </c>
      <c r="AT243" s="230" t="s">
        <v>163</v>
      </c>
      <c r="AU243" s="230" t="s">
        <v>161</v>
      </c>
      <c r="AY243" s="18" t="s">
        <v>160</v>
      </c>
      <c r="BE243" s="231">
        <f>IF(N243="základní",J243,0)</f>
        <v>0</v>
      </c>
      <c r="BF243" s="231">
        <f>IF(N243="snížená",J243,0)</f>
        <v>0</v>
      </c>
      <c r="BG243" s="231">
        <f>IF(N243="zákl. přenesená",J243,0)</f>
        <v>0</v>
      </c>
      <c r="BH243" s="231">
        <f>IF(N243="sníž. přenesená",J243,0)</f>
        <v>0</v>
      </c>
      <c r="BI243" s="231">
        <f>IF(N243="nulová",J243,0)</f>
        <v>0</v>
      </c>
      <c r="BJ243" s="18" t="s">
        <v>81</v>
      </c>
      <c r="BK243" s="231">
        <f>ROUND(I243*H243,2)</f>
        <v>0</v>
      </c>
      <c r="BL243" s="18" t="s">
        <v>251</v>
      </c>
      <c r="BM243" s="230" t="s">
        <v>2763</v>
      </c>
    </row>
    <row r="244" s="2" customFormat="1">
      <c r="A244" s="39"/>
      <c r="B244" s="40"/>
      <c r="C244" s="41"/>
      <c r="D244" s="232" t="s">
        <v>170</v>
      </c>
      <c r="E244" s="41"/>
      <c r="F244" s="233" t="s">
        <v>2764</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170</v>
      </c>
      <c r="AU244" s="18" t="s">
        <v>161</v>
      </c>
    </row>
    <row r="245" s="12" customFormat="1" ht="20.88" customHeight="1">
      <c r="A245" s="12"/>
      <c r="B245" s="203"/>
      <c r="C245" s="204"/>
      <c r="D245" s="205" t="s">
        <v>72</v>
      </c>
      <c r="E245" s="217" t="s">
        <v>2765</v>
      </c>
      <c r="F245" s="217" t="s">
        <v>2766</v>
      </c>
      <c r="G245" s="204"/>
      <c r="H245" s="204"/>
      <c r="I245" s="207"/>
      <c r="J245" s="218">
        <f>BK245</f>
        <v>0</v>
      </c>
      <c r="K245" s="204"/>
      <c r="L245" s="209"/>
      <c r="M245" s="210"/>
      <c r="N245" s="211"/>
      <c r="O245" s="211"/>
      <c r="P245" s="212">
        <f>SUM(P246:P273)</f>
        <v>0</v>
      </c>
      <c r="Q245" s="211"/>
      <c r="R245" s="212">
        <f>SUM(R246:R273)</f>
        <v>0.1192</v>
      </c>
      <c r="S245" s="211"/>
      <c r="T245" s="213">
        <f>SUM(T246:T273)</f>
        <v>0</v>
      </c>
      <c r="U245" s="12"/>
      <c r="V245" s="12"/>
      <c r="W245" s="12"/>
      <c r="X245" s="12"/>
      <c r="Y245" s="12"/>
      <c r="Z245" s="12"/>
      <c r="AA245" s="12"/>
      <c r="AB245" s="12"/>
      <c r="AC245" s="12"/>
      <c r="AD245" s="12"/>
      <c r="AE245" s="12"/>
      <c r="AR245" s="214" t="s">
        <v>83</v>
      </c>
      <c r="AT245" s="215" t="s">
        <v>72</v>
      </c>
      <c r="AU245" s="215" t="s">
        <v>83</v>
      </c>
      <c r="AY245" s="214" t="s">
        <v>160</v>
      </c>
      <c r="BK245" s="216">
        <f>SUM(BK246:BK273)</f>
        <v>0</v>
      </c>
    </row>
    <row r="246" s="2" customFormat="1" ht="24.15" customHeight="1">
      <c r="A246" s="39"/>
      <c r="B246" s="40"/>
      <c r="C246" s="219" t="s">
        <v>658</v>
      </c>
      <c r="D246" s="219" t="s">
        <v>163</v>
      </c>
      <c r="E246" s="220" t="s">
        <v>2767</v>
      </c>
      <c r="F246" s="221" t="s">
        <v>2768</v>
      </c>
      <c r="G246" s="222" t="s">
        <v>185</v>
      </c>
      <c r="H246" s="223">
        <v>56</v>
      </c>
      <c r="I246" s="224"/>
      <c r="J246" s="225">
        <f>ROUND(I246*H246,2)</f>
        <v>0</v>
      </c>
      <c r="K246" s="221" t="s">
        <v>167</v>
      </c>
      <c r="L246" s="45"/>
      <c r="M246" s="226" t="s">
        <v>1</v>
      </c>
      <c r="N246" s="227" t="s">
        <v>38</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251</v>
      </c>
      <c r="AT246" s="230" t="s">
        <v>163</v>
      </c>
      <c r="AU246" s="230" t="s">
        <v>161</v>
      </c>
      <c r="AY246" s="18" t="s">
        <v>160</v>
      </c>
      <c r="BE246" s="231">
        <f>IF(N246="základní",J246,0)</f>
        <v>0</v>
      </c>
      <c r="BF246" s="231">
        <f>IF(N246="snížená",J246,0)</f>
        <v>0</v>
      </c>
      <c r="BG246" s="231">
        <f>IF(N246="zákl. přenesená",J246,0)</f>
        <v>0</v>
      </c>
      <c r="BH246" s="231">
        <f>IF(N246="sníž. přenesená",J246,0)</f>
        <v>0</v>
      </c>
      <c r="BI246" s="231">
        <f>IF(N246="nulová",J246,0)</f>
        <v>0</v>
      </c>
      <c r="BJ246" s="18" t="s">
        <v>81</v>
      </c>
      <c r="BK246" s="231">
        <f>ROUND(I246*H246,2)</f>
        <v>0</v>
      </c>
      <c r="BL246" s="18" t="s">
        <v>251</v>
      </c>
      <c r="BM246" s="230" t="s">
        <v>2769</v>
      </c>
    </row>
    <row r="247" s="2" customFormat="1">
      <c r="A247" s="39"/>
      <c r="B247" s="40"/>
      <c r="C247" s="41"/>
      <c r="D247" s="232" t="s">
        <v>170</v>
      </c>
      <c r="E247" s="41"/>
      <c r="F247" s="233" t="s">
        <v>2768</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170</v>
      </c>
      <c r="AU247" s="18" t="s">
        <v>161</v>
      </c>
    </row>
    <row r="248" s="2" customFormat="1" ht="16.5" customHeight="1">
      <c r="A248" s="39"/>
      <c r="B248" s="40"/>
      <c r="C248" s="219" t="s">
        <v>666</v>
      </c>
      <c r="D248" s="219" t="s">
        <v>163</v>
      </c>
      <c r="E248" s="220" t="s">
        <v>2770</v>
      </c>
      <c r="F248" s="221" t="s">
        <v>2771</v>
      </c>
      <c r="G248" s="222" t="s">
        <v>185</v>
      </c>
      <c r="H248" s="223">
        <v>2</v>
      </c>
      <c r="I248" s="224"/>
      <c r="J248" s="225">
        <f>ROUND(I248*H248,2)</f>
        <v>0</v>
      </c>
      <c r="K248" s="221" t="s">
        <v>167</v>
      </c>
      <c r="L248" s="45"/>
      <c r="M248" s="226" t="s">
        <v>1</v>
      </c>
      <c r="N248" s="227" t="s">
        <v>38</v>
      </c>
      <c r="O248" s="92"/>
      <c r="P248" s="228">
        <f>O248*H248</f>
        <v>0</v>
      </c>
      <c r="Q248" s="228">
        <v>0.00109</v>
      </c>
      <c r="R248" s="228">
        <f>Q248*H248</f>
        <v>0.0021800000000000001</v>
      </c>
      <c r="S248" s="228">
        <v>0</v>
      </c>
      <c r="T248" s="229">
        <f>S248*H248</f>
        <v>0</v>
      </c>
      <c r="U248" s="39"/>
      <c r="V248" s="39"/>
      <c r="W248" s="39"/>
      <c r="X248" s="39"/>
      <c r="Y248" s="39"/>
      <c r="Z248" s="39"/>
      <c r="AA248" s="39"/>
      <c r="AB248" s="39"/>
      <c r="AC248" s="39"/>
      <c r="AD248" s="39"/>
      <c r="AE248" s="39"/>
      <c r="AR248" s="230" t="s">
        <v>251</v>
      </c>
      <c r="AT248" s="230" t="s">
        <v>163</v>
      </c>
      <c r="AU248" s="230" t="s">
        <v>161</v>
      </c>
      <c r="AY248" s="18" t="s">
        <v>160</v>
      </c>
      <c r="BE248" s="231">
        <f>IF(N248="základní",J248,0)</f>
        <v>0</v>
      </c>
      <c r="BF248" s="231">
        <f>IF(N248="snížená",J248,0)</f>
        <v>0</v>
      </c>
      <c r="BG248" s="231">
        <f>IF(N248="zákl. přenesená",J248,0)</f>
        <v>0</v>
      </c>
      <c r="BH248" s="231">
        <f>IF(N248="sníž. přenesená",J248,0)</f>
        <v>0</v>
      </c>
      <c r="BI248" s="231">
        <f>IF(N248="nulová",J248,0)</f>
        <v>0</v>
      </c>
      <c r="BJ248" s="18" t="s">
        <v>81</v>
      </c>
      <c r="BK248" s="231">
        <f>ROUND(I248*H248,2)</f>
        <v>0</v>
      </c>
      <c r="BL248" s="18" t="s">
        <v>251</v>
      </c>
      <c r="BM248" s="230" t="s">
        <v>2772</v>
      </c>
    </row>
    <row r="249" s="2" customFormat="1">
      <c r="A249" s="39"/>
      <c r="B249" s="40"/>
      <c r="C249" s="41"/>
      <c r="D249" s="232" t="s">
        <v>170</v>
      </c>
      <c r="E249" s="41"/>
      <c r="F249" s="233" t="s">
        <v>2773</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170</v>
      </c>
      <c r="AU249" s="18" t="s">
        <v>161</v>
      </c>
    </row>
    <row r="250" s="2" customFormat="1" ht="24.15" customHeight="1">
      <c r="A250" s="39"/>
      <c r="B250" s="40"/>
      <c r="C250" s="219" t="s">
        <v>674</v>
      </c>
      <c r="D250" s="219" t="s">
        <v>163</v>
      </c>
      <c r="E250" s="220" t="s">
        <v>2774</v>
      </c>
      <c r="F250" s="221" t="s">
        <v>2775</v>
      </c>
      <c r="G250" s="222" t="s">
        <v>2634</v>
      </c>
      <c r="H250" s="223">
        <v>32</v>
      </c>
      <c r="I250" s="224"/>
      <c r="J250" s="225">
        <f>ROUND(I250*H250,2)</f>
        <v>0</v>
      </c>
      <c r="K250" s="221" t="s">
        <v>167</v>
      </c>
      <c r="L250" s="45"/>
      <c r="M250" s="226" t="s">
        <v>1</v>
      </c>
      <c r="N250" s="227" t="s">
        <v>38</v>
      </c>
      <c r="O250" s="92"/>
      <c r="P250" s="228">
        <f>O250*H250</f>
        <v>0</v>
      </c>
      <c r="Q250" s="228">
        <v>0.00024000000000000001</v>
      </c>
      <c r="R250" s="228">
        <f>Q250*H250</f>
        <v>0.0076800000000000002</v>
      </c>
      <c r="S250" s="228">
        <v>0</v>
      </c>
      <c r="T250" s="229">
        <f>S250*H250</f>
        <v>0</v>
      </c>
      <c r="U250" s="39"/>
      <c r="V250" s="39"/>
      <c r="W250" s="39"/>
      <c r="X250" s="39"/>
      <c r="Y250" s="39"/>
      <c r="Z250" s="39"/>
      <c r="AA250" s="39"/>
      <c r="AB250" s="39"/>
      <c r="AC250" s="39"/>
      <c r="AD250" s="39"/>
      <c r="AE250" s="39"/>
      <c r="AR250" s="230" t="s">
        <v>251</v>
      </c>
      <c r="AT250" s="230" t="s">
        <v>163</v>
      </c>
      <c r="AU250" s="230" t="s">
        <v>161</v>
      </c>
      <c r="AY250" s="18" t="s">
        <v>160</v>
      </c>
      <c r="BE250" s="231">
        <f>IF(N250="základní",J250,0)</f>
        <v>0</v>
      </c>
      <c r="BF250" s="231">
        <f>IF(N250="snížená",J250,0)</f>
        <v>0</v>
      </c>
      <c r="BG250" s="231">
        <f>IF(N250="zákl. přenesená",J250,0)</f>
        <v>0</v>
      </c>
      <c r="BH250" s="231">
        <f>IF(N250="sníž. přenesená",J250,0)</f>
        <v>0</v>
      </c>
      <c r="BI250" s="231">
        <f>IF(N250="nulová",J250,0)</f>
        <v>0</v>
      </c>
      <c r="BJ250" s="18" t="s">
        <v>81</v>
      </c>
      <c r="BK250" s="231">
        <f>ROUND(I250*H250,2)</f>
        <v>0</v>
      </c>
      <c r="BL250" s="18" t="s">
        <v>251</v>
      </c>
      <c r="BM250" s="230" t="s">
        <v>2776</v>
      </c>
    </row>
    <row r="251" s="2" customFormat="1">
      <c r="A251" s="39"/>
      <c r="B251" s="40"/>
      <c r="C251" s="41"/>
      <c r="D251" s="232" t="s">
        <v>170</v>
      </c>
      <c r="E251" s="41"/>
      <c r="F251" s="233" t="s">
        <v>2775</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170</v>
      </c>
      <c r="AU251" s="18" t="s">
        <v>161</v>
      </c>
    </row>
    <row r="252" s="2" customFormat="1" ht="24.15" customHeight="1">
      <c r="A252" s="39"/>
      <c r="B252" s="40"/>
      <c r="C252" s="219" t="s">
        <v>681</v>
      </c>
      <c r="D252" s="219" t="s">
        <v>163</v>
      </c>
      <c r="E252" s="220" t="s">
        <v>2777</v>
      </c>
      <c r="F252" s="221" t="s">
        <v>2778</v>
      </c>
      <c r="G252" s="222" t="s">
        <v>2634</v>
      </c>
      <c r="H252" s="223">
        <v>2</v>
      </c>
      <c r="I252" s="224"/>
      <c r="J252" s="225">
        <f>ROUND(I252*H252,2)</f>
        <v>0</v>
      </c>
      <c r="K252" s="221" t="s">
        <v>167</v>
      </c>
      <c r="L252" s="45"/>
      <c r="M252" s="226" t="s">
        <v>1</v>
      </c>
      <c r="N252" s="227" t="s">
        <v>38</v>
      </c>
      <c r="O252" s="92"/>
      <c r="P252" s="228">
        <f>O252*H252</f>
        <v>0</v>
      </c>
      <c r="Q252" s="228">
        <v>0.00172</v>
      </c>
      <c r="R252" s="228">
        <f>Q252*H252</f>
        <v>0.0034399999999999999</v>
      </c>
      <c r="S252" s="228">
        <v>0</v>
      </c>
      <c r="T252" s="229">
        <f>S252*H252</f>
        <v>0</v>
      </c>
      <c r="U252" s="39"/>
      <c r="V252" s="39"/>
      <c r="W252" s="39"/>
      <c r="X252" s="39"/>
      <c r="Y252" s="39"/>
      <c r="Z252" s="39"/>
      <c r="AA252" s="39"/>
      <c r="AB252" s="39"/>
      <c r="AC252" s="39"/>
      <c r="AD252" s="39"/>
      <c r="AE252" s="39"/>
      <c r="AR252" s="230" t="s">
        <v>251</v>
      </c>
      <c r="AT252" s="230" t="s">
        <v>163</v>
      </c>
      <c r="AU252" s="230" t="s">
        <v>161</v>
      </c>
      <c r="AY252" s="18" t="s">
        <v>160</v>
      </c>
      <c r="BE252" s="231">
        <f>IF(N252="základní",J252,0)</f>
        <v>0</v>
      </c>
      <c r="BF252" s="231">
        <f>IF(N252="snížená",J252,0)</f>
        <v>0</v>
      </c>
      <c r="BG252" s="231">
        <f>IF(N252="zákl. přenesená",J252,0)</f>
        <v>0</v>
      </c>
      <c r="BH252" s="231">
        <f>IF(N252="sníž. přenesená",J252,0)</f>
        <v>0</v>
      </c>
      <c r="BI252" s="231">
        <f>IF(N252="nulová",J252,0)</f>
        <v>0</v>
      </c>
      <c r="BJ252" s="18" t="s">
        <v>81</v>
      </c>
      <c r="BK252" s="231">
        <f>ROUND(I252*H252,2)</f>
        <v>0</v>
      </c>
      <c r="BL252" s="18" t="s">
        <v>251</v>
      </c>
      <c r="BM252" s="230" t="s">
        <v>2779</v>
      </c>
    </row>
    <row r="253" s="2" customFormat="1">
      <c r="A253" s="39"/>
      <c r="B253" s="40"/>
      <c r="C253" s="41"/>
      <c r="D253" s="232" t="s">
        <v>170</v>
      </c>
      <c r="E253" s="41"/>
      <c r="F253" s="233" t="s">
        <v>2778</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170</v>
      </c>
      <c r="AU253" s="18" t="s">
        <v>161</v>
      </c>
    </row>
    <row r="254" s="2" customFormat="1" ht="24.15" customHeight="1">
      <c r="A254" s="39"/>
      <c r="B254" s="40"/>
      <c r="C254" s="219" t="s">
        <v>690</v>
      </c>
      <c r="D254" s="219" t="s">
        <v>163</v>
      </c>
      <c r="E254" s="220" t="s">
        <v>2780</v>
      </c>
      <c r="F254" s="221" t="s">
        <v>2781</v>
      </c>
      <c r="G254" s="222" t="s">
        <v>2634</v>
      </c>
      <c r="H254" s="223">
        <v>4</v>
      </c>
      <c r="I254" s="224"/>
      <c r="J254" s="225">
        <f>ROUND(I254*H254,2)</f>
        <v>0</v>
      </c>
      <c r="K254" s="221" t="s">
        <v>167</v>
      </c>
      <c r="L254" s="45"/>
      <c r="M254" s="226" t="s">
        <v>1</v>
      </c>
      <c r="N254" s="227" t="s">
        <v>38</v>
      </c>
      <c r="O254" s="92"/>
      <c r="P254" s="228">
        <f>O254*H254</f>
        <v>0</v>
      </c>
      <c r="Q254" s="228">
        <v>0.0018</v>
      </c>
      <c r="R254" s="228">
        <f>Q254*H254</f>
        <v>0.0071999999999999998</v>
      </c>
      <c r="S254" s="228">
        <v>0</v>
      </c>
      <c r="T254" s="229">
        <f>S254*H254</f>
        <v>0</v>
      </c>
      <c r="U254" s="39"/>
      <c r="V254" s="39"/>
      <c r="W254" s="39"/>
      <c r="X254" s="39"/>
      <c r="Y254" s="39"/>
      <c r="Z254" s="39"/>
      <c r="AA254" s="39"/>
      <c r="AB254" s="39"/>
      <c r="AC254" s="39"/>
      <c r="AD254" s="39"/>
      <c r="AE254" s="39"/>
      <c r="AR254" s="230" t="s">
        <v>251</v>
      </c>
      <c r="AT254" s="230" t="s">
        <v>163</v>
      </c>
      <c r="AU254" s="230" t="s">
        <v>161</v>
      </c>
      <c r="AY254" s="18" t="s">
        <v>160</v>
      </c>
      <c r="BE254" s="231">
        <f>IF(N254="základní",J254,0)</f>
        <v>0</v>
      </c>
      <c r="BF254" s="231">
        <f>IF(N254="snížená",J254,0)</f>
        <v>0</v>
      </c>
      <c r="BG254" s="231">
        <f>IF(N254="zákl. přenesená",J254,0)</f>
        <v>0</v>
      </c>
      <c r="BH254" s="231">
        <f>IF(N254="sníž. přenesená",J254,0)</f>
        <v>0</v>
      </c>
      <c r="BI254" s="231">
        <f>IF(N254="nulová",J254,0)</f>
        <v>0</v>
      </c>
      <c r="BJ254" s="18" t="s">
        <v>81</v>
      </c>
      <c r="BK254" s="231">
        <f>ROUND(I254*H254,2)</f>
        <v>0</v>
      </c>
      <c r="BL254" s="18" t="s">
        <v>251</v>
      </c>
      <c r="BM254" s="230" t="s">
        <v>2782</v>
      </c>
    </row>
    <row r="255" s="2" customFormat="1">
      <c r="A255" s="39"/>
      <c r="B255" s="40"/>
      <c r="C255" s="41"/>
      <c r="D255" s="232" t="s">
        <v>170</v>
      </c>
      <c r="E255" s="41"/>
      <c r="F255" s="233" t="s">
        <v>2781</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170</v>
      </c>
      <c r="AU255" s="18" t="s">
        <v>161</v>
      </c>
    </row>
    <row r="256" s="2" customFormat="1" ht="21.75" customHeight="1">
      <c r="A256" s="39"/>
      <c r="B256" s="40"/>
      <c r="C256" s="219" t="s">
        <v>695</v>
      </c>
      <c r="D256" s="219" t="s">
        <v>163</v>
      </c>
      <c r="E256" s="220" t="s">
        <v>2783</v>
      </c>
      <c r="F256" s="221" t="s">
        <v>2784</v>
      </c>
      <c r="G256" s="222" t="s">
        <v>2634</v>
      </c>
      <c r="H256" s="223">
        <v>12</v>
      </c>
      <c r="I256" s="224"/>
      <c r="J256" s="225">
        <f>ROUND(I256*H256,2)</f>
        <v>0</v>
      </c>
      <c r="K256" s="221" t="s">
        <v>167</v>
      </c>
      <c r="L256" s="45"/>
      <c r="M256" s="226" t="s">
        <v>1</v>
      </c>
      <c r="N256" s="227" t="s">
        <v>38</v>
      </c>
      <c r="O256" s="92"/>
      <c r="P256" s="228">
        <f>O256*H256</f>
        <v>0</v>
      </c>
      <c r="Q256" s="228">
        <v>0.0018</v>
      </c>
      <c r="R256" s="228">
        <f>Q256*H256</f>
        <v>0.021600000000000001</v>
      </c>
      <c r="S256" s="228">
        <v>0</v>
      </c>
      <c r="T256" s="229">
        <f>S256*H256</f>
        <v>0</v>
      </c>
      <c r="U256" s="39"/>
      <c r="V256" s="39"/>
      <c r="W256" s="39"/>
      <c r="X256" s="39"/>
      <c r="Y256" s="39"/>
      <c r="Z256" s="39"/>
      <c r="AA256" s="39"/>
      <c r="AB256" s="39"/>
      <c r="AC256" s="39"/>
      <c r="AD256" s="39"/>
      <c r="AE256" s="39"/>
      <c r="AR256" s="230" t="s">
        <v>251</v>
      </c>
      <c r="AT256" s="230" t="s">
        <v>163</v>
      </c>
      <c r="AU256" s="230" t="s">
        <v>161</v>
      </c>
      <c r="AY256" s="18" t="s">
        <v>160</v>
      </c>
      <c r="BE256" s="231">
        <f>IF(N256="základní",J256,0)</f>
        <v>0</v>
      </c>
      <c r="BF256" s="231">
        <f>IF(N256="snížená",J256,0)</f>
        <v>0</v>
      </c>
      <c r="BG256" s="231">
        <f>IF(N256="zákl. přenesená",J256,0)</f>
        <v>0</v>
      </c>
      <c r="BH256" s="231">
        <f>IF(N256="sníž. přenesená",J256,0)</f>
        <v>0</v>
      </c>
      <c r="BI256" s="231">
        <f>IF(N256="nulová",J256,0)</f>
        <v>0</v>
      </c>
      <c r="BJ256" s="18" t="s">
        <v>81</v>
      </c>
      <c r="BK256" s="231">
        <f>ROUND(I256*H256,2)</f>
        <v>0</v>
      </c>
      <c r="BL256" s="18" t="s">
        <v>251</v>
      </c>
      <c r="BM256" s="230" t="s">
        <v>2785</v>
      </c>
    </row>
    <row r="257" s="2" customFormat="1">
      <c r="A257" s="39"/>
      <c r="B257" s="40"/>
      <c r="C257" s="41"/>
      <c r="D257" s="232" t="s">
        <v>170</v>
      </c>
      <c r="E257" s="41"/>
      <c r="F257" s="233" t="s">
        <v>2784</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170</v>
      </c>
      <c r="AU257" s="18" t="s">
        <v>161</v>
      </c>
    </row>
    <row r="258" s="2" customFormat="1" ht="24.15" customHeight="1">
      <c r="A258" s="39"/>
      <c r="B258" s="40"/>
      <c r="C258" s="219" t="s">
        <v>701</v>
      </c>
      <c r="D258" s="219" t="s">
        <v>163</v>
      </c>
      <c r="E258" s="220" t="s">
        <v>2786</v>
      </c>
      <c r="F258" s="221" t="s">
        <v>2787</v>
      </c>
      <c r="G258" s="222" t="s">
        <v>2634</v>
      </c>
      <c r="H258" s="223">
        <v>2</v>
      </c>
      <c r="I258" s="224"/>
      <c r="J258" s="225">
        <f>ROUND(I258*H258,2)</f>
        <v>0</v>
      </c>
      <c r="K258" s="221" t="s">
        <v>1</v>
      </c>
      <c r="L258" s="45"/>
      <c r="M258" s="226" t="s">
        <v>1</v>
      </c>
      <c r="N258" s="227" t="s">
        <v>38</v>
      </c>
      <c r="O258" s="92"/>
      <c r="P258" s="228">
        <f>O258*H258</f>
        <v>0</v>
      </c>
      <c r="Q258" s="228">
        <v>0.0018</v>
      </c>
      <c r="R258" s="228">
        <f>Q258*H258</f>
        <v>0.0035999999999999999</v>
      </c>
      <c r="S258" s="228">
        <v>0</v>
      </c>
      <c r="T258" s="229">
        <f>S258*H258</f>
        <v>0</v>
      </c>
      <c r="U258" s="39"/>
      <c r="V258" s="39"/>
      <c r="W258" s="39"/>
      <c r="X258" s="39"/>
      <c r="Y258" s="39"/>
      <c r="Z258" s="39"/>
      <c r="AA258" s="39"/>
      <c r="AB258" s="39"/>
      <c r="AC258" s="39"/>
      <c r="AD258" s="39"/>
      <c r="AE258" s="39"/>
      <c r="AR258" s="230" t="s">
        <v>251</v>
      </c>
      <c r="AT258" s="230" t="s">
        <v>163</v>
      </c>
      <c r="AU258" s="230" t="s">
        <v>161</v>
      </c>
      <c r="AY258" s="18" t="s">
        <v>160</v>
      </c>
      <c r="BE258" s="231">
        <f>IF(N258="základní",J258,0)</f>
        <v>0</v>
      </c>
      <c r="BF258" s="231">
        <f>IF(N258="snížená",J258,0)</f>
        <v>0</v>
      </c>
      <c r="BG258" s="231">
        <f>IF(N258="zákl. přenesená",J258,0)</f>
        <v>0</v>
      </c>
      <c r="BH258" s="231">
        <f>IF(N258="sníž. přenesená",J258,0)</f>
        <v>0</v>
      </c>
      <c r="BI258" s="231">
        <f>IF(N258="nulová",J258,0)</f>
        <v>0</v>
      </c>
      <c r="BJ258" s="18" t="s">
        <v>81</v>
      </c>
      <c r="BK258" s="231">
        <f>ROUND(I258*H258,2)</f>
        <v>0</v>
      </c>
      <c r="BL258" s="18" t="s">
        <v>251</v>
      </c>
      <c r="BM258" s="230" t="s">
        <v>2788</v>
      </c>
    </row>
    <row r="259" s="2" customFormat="1">
      <c r="A259" s="39"/>
      <c r="B259" s="40"/>
      <c r="C259" s="41"/>
      <c r="D259" s="232" t="s">
        <v>170</v>
      </c>
      <c r="E259" s="41"/>
      <c r="F259" s="233" t="s">
        <v>2784</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170</v>
      </c>
      <c r="AU259" s="18" t="s">
        <v>161</v>
      </c>
    </row>
    <row r="260" s="2" customFormat="1" ht="24.15" customHeight="1">
      <c r="A260" s="39"/>
      <c r="B260" s="40"/>
      <c r="C260" s="219" t="s">
        <v>2789</v>
      </c>
      <c r="D260" s="219" t="s">
        <v>163</v>
      </c>
      <c r="E260" s="220" t="s">
        <v>2790</v>
      </c>
      <c r="F260" s="221" t="s">
        <v>2791</v>
      </c>
      <c r="G260" s="222" t="s">
        <v>2634</v>
      </c>
      <c r="H260" s="223">
        <v>2</v>
      </c>
      <c r="I260" s="224"/>
      <c r="J260" s="225">
        <f>ROUND(I260*H260,2)</f>
        <v>0</v>
      </c>
      <c r="K260" s="221" t="s">
        <v>167</v>
      </c>
      <c r="L260" s="45"/>
      <c r="M260" s="226" t="s">
        <v>1</v>
      </c>
      <c r="N260" s="227" t="s">
        <v>38</v>
      </c>
      <c r="O260" s="92"/>
      <c r="P260" s="228">
        <f>O260*H260</f>
        <v>0</v>
      </c>
      <c r="Q260" s="228">
        <v>0.0292</v>
      </c>
      <c r="R260" s="228">
        <f>Q260*H260</f>
        <v>0.058400000000000001</v>
      </c>
      <c r="S260" s="228">
        <v>0</v>
      </c>
      <c r="T260" s="229">
        <f>S260*H260</f>
        <v>0</v>
      </c>
      <c r="U260" s="39"/>
      <c r="V260" s="39"/>
      <c r="W260" s="39"/>
      <c r="X260" s="39"/>
      <c r="Y260" s="39"/>
      <c r="Z260" s="39"/>
      <c r="AA260" s="39"/>
      <c r="AB260" s="39"/>
      <c r="AC260" s="39"/>
      <c r="AD260" s="39"/>
      <c r="AE260" s="39"/>
      <c r="AR260" s="230" t="s">
        <v>251</v>
      </c>
      <c r="AT260" s="230" t="s">
        <v>163</v>
      </c>
      <c r="AU260" s="230" t="s">
        <v>161</v>
      </c>
      <c r="AY260" s="18" t="s">
        <v>160</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251</v>
      </c>
      <c r="BM260" s="230" t="s">
        <v>2792</v>
      </c>
    </row>
    <row r="261" s="2" customFormat="1">
      <c r="A261" s="39"/>
      <c r="B261" s="40"/>
      <c r="C261" s="41"/>
      <c r="D261" s="232" t="s">
        <v>170</v>
      </c>
      <c r="E261" s="41"/>
      <c r="F261" s="233" t="s">
        <v>2793</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170</v>
      </c>
      <c r="AU261" s="18" t="s">
        <v>161</v>
      </c>
    </row>
    <row r="262" s="2" customFormat="1" ht="21.75" customHeight="1">
      <c r="A262" s="39"/>
      <c r="B262" s="40"/>
      <c r="C262" s="219" t="s">
        <v>706</v>
      </c>
      <c r="D262" s="219" t="s">
        <v>163</v>
      </c>
      <c r="E262" s="220" t="s">
        <v>2794</v>
      </c>
      <c r="F262" s="221" t="s">
        <v>2795</v>
      </c>
      <c r="G262" s="222" t="s">
        <v>2634</v>
      </c>
      <c r="H262" s="223">
        <v>2</v>
      </c>
      <c r="I262" s="224"/>
      <c r="J262" s="225">
        <f>ROUND(I262*H262,2)</f>
        <v>0</v>
      </c>
      <c r="K262" s="221" t="s">
        <v>167</v>
      </c>
      <c r="L262" s="45"/>
      <c r="M262" s="226" t="s">
        <v>1</v>
      </c>
      <c r="N262" s="227" t="s">
        <v>38</v>
      </c>
      <c r="O262" s="92"/>
      <c r="P262" s="228">
        <f>O262*H262</f>
        <v>0</v>
      </c>
      <c r="Q262" s="228">
        <v>0.0018400000000000001</v>
      </c>
      <c r="R262" s="228">
        <f>Q262*H262</f>
        <v>0.0036800000000000001</v>
      </c>
      <c r="S262" s="228">
        <v>0</v>
      </c>
      <c r="T262" s="229">
        <f>S262*H262</f>
        <v>0</v>
      </c>
      <c r="U262" s="39"/>
      <c r="V262" s="39"/>
      <c r="W262" s="39"/>
      <c r="X262" s="39"/>
      <c r="Y262" s="39"/>
      <c r="Z262" s="39"/>
      <c r="AA262" s="39"/>
      <c r="AB262" s="39"/>
      <c r="AC262" s="39"/>
      <c r="AD262" s="39"/>
      <c r="AE262" s="39"/>
      <c r="AR262" s="230" t="s">
        <v>251</v>
      </c>
      <c r="AT262" s="230" t="s">
        <v>163</v>
      </c>
      <c r="AU262" s="230" t="s">
        <v>161</v>
      </c>
      <c r="AY262" s="18" t="s">
        <v>160</v>
      </c>
      <c r="BE262" s="231">
        <f>IF(N262="základní",J262,0)</f>
        <v>0</v>
      </c>
      <c r="BF262" s="231">
        <f>IF(N262="snížená",J262,0)</f>
        <v>0</v>
      </c>
      <c r="BG262" s="231">
        <f>IF(N262="zákl. přenesená",J262,0)</f>
        <v>0</v>
      </c>
      <c r="BH262" s="231">
        <f>IF(N262="sníž. přenesená",J262,0)</f>
        <v>0</v>
      </c>
      <c r="BI262" s="231">
        <f>IF(N262="nulová",J262,0)</f>
        <v>0</v>
      </c>
      <c r="BJ262" s="18" t="s">
        <v>81</v>
      </c>
      <c r="BK262" s="231">
        <f>ROUND(I262*H262,2)</f>
        <v>0</v>
      </c>
      <c r="BL262" s="18" t="s">
        <v>251</v>
      </c>
      <c r="BM262" s="230" t="s">
        <v>2796</v>
      </c>
    </row>
    <row r="263" s="2" customFormat="1">
      <c r="A263" s="39"/>
      <c r="B263" s="40"/>
      <c r="C263" s="41"/>
      <c r="D263" s="232" t="s">
        <v>170</v>
      </c>
      <c r="E263" s="41"/>
      <c r="F263" s="233" t="s">
        <v>2795</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170</v>
      </c>
      <c r="AU263" s="18" t="s">
        <v>161</v>
      </c>
    </row>
    <row r="264" s="2" customFormat="1" ht="21.75" customHeight="1">
      <c r="A264" s="39"/>
      <c r="B264" s="40"/>
      <c r="C264" s="219" t="s">
        <v>710</v>
      </c>
      <c r="D264" s="219" t="s">
        <v>163</v>
      </c>
      <c r="E264" s="220" t="s">
        <v>2797</v>
      </c>
      <c r="F264" s="221" t="s">
        <v>2798</v>
      </c>
      <c r="G264" s="222" t="s">
        <v>185</v>
      </c>
      <c r="H264" s="223">
        <v>1</v>
      </c>
      <c r="I264" s="224"/>
      <c r="J264" s="225">
        <f>ROUND(I264*H264,2)</f>
        <v>0</v>
      </c>
      <c r="K264" s="221" t="s">
        <v>167</v>
      </c>
      <c r="L264" s="45"/>
      <c r="M264" s="226" t="s">
        <v>1</v>
      </c>
      <c r="N264" s="227" t="s">
        <v>38</v>
      </c>
      <c r="O264" s="92"/>
      <c r="P264" s="228">
        <f>O264*H264</f>
        <v>0</v>
      </c>
      <c r="Q264" s="228">
        <v>0.00050000000000000001</v>
      </c>
      <c r="R264" s="228">
        <f>Q264*H264</f>
        <v>0.00050000000000000001</v>
      </c>
      <c r="S264" s="228">
        <v>0</v>
      </c>
      <c r="T264" s="229">
        <f>S264*H264</f>
        <v>0</v>
      </c>
      <c r="U264" s="39"/>
      <c r="V264" s="39"/>
      <c r="W264" s="39"/>
      <c r="X264" s="39"/>
      <c r="Y264" s="39"/>
      <c r="Z264" s="39"/>
      <c r="AA264" s="39"/>
      <c r="AB264" s="39"/>
      <c r="AC264" s="39"/>
      <c r="AD264" s="39"/>
      <c r="AE264" s="39"/>
      <c r="AR264" s="230" t="s">
        <v>251</v>
      </c>
      <c r="AT264" s="230" t="s">
        <v>163</v>
      </c>
      <c r="AU264" s="230" t="s">
        <v>161</v>
      </c>
      <c r="AY264" s="18" t="s">
        <v>160</v>
      </c>
      <c r="BE264" s="231">
        <f>IF(N264="základní",J264,0)</f>
        <v>0</v>
      </c>
      <c r="BF264" s="231">
        <f>IF(N264="snížená",J264,0)</f>
        <v>0</v>
      </c>
      <c r="BG264" s="231">
        <f>IF(N264="zákl. přenesená",J264,0)</f>
        <v>0</v>
      </c>
      <c r="BH264" s="231">
        <f>IF(N264="sníž. přenesená",J264,0)</f>
        <v>0</v>
      </c>
      <c r="BI264" s="231">
        <f>IF(N264="nulová",J264,0)</f>
        <v>0</v>
      </c>
      <c r="BJ264" s="18" t="s">
        <v>81</v>
      </c>
      <c r="BK264" s="231">
        <f>ROUND(I264*H264,2)</f>
        <v>0</v>
      </c>
      <c r="BL264" s="18" t="s">
        <v>251</v>
      </c>
      <c r="BM264" s="230" t="s">
        <v>2799</v>
      </c>
    </row>
    <row r="265" s="2" customFormat="1">
      <c r="A265" s="39"/>
      <c r="B265" s="40"/>
      <c r="C265" s="41"/>
      <c r="D265" s="232" t="s">
        <v>170</v>
      </c>
      <c r="E265" s="41"/>
      <c r="F265" s="233" t="s">
        <v>2800</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170</v>
      </c>
      <c r="AU265" s="18" t="s">
        <v>161</v>
      </c>
    </row>
    <row r="266" s="2" customFormat="1" ht="21.75" customHeight="1">
      <c r="A266" s="39"/>
      <c r="B266" s="40"/>
      <c r="C266" s="219" t="s">
        <v>723</v>
      </c>
      <c r="D266" s="219" t="s">
        <v>163</v>
      </c>
      <c r="E266" s="220" t="s">
        <v>2801</v>
      </c>
      <c r="F266" s="221" t="s">
        <v>2802</v>
      </c>
      <c r="G266" s="222" t="s">
        <v>185</v>
      </c>
      <c r="H266" s="223">
        <v>7</v>
      </c>
      <c r="I266" s="224"/>
      <c r="J266" s="225">
        <f>ROUND(I266*H266,2)</f>
        <v>0</v>
      </c>
      <c r="K266" s="221" t="s">
        <v>167</v>
      </c>
      <c r="L266" s="45"/>
      <c r="M266" s="226" t="s">
        <v>1</v>
      </c>
      <c r="N266" s="227" t="s">
        <v>38</v>
      </c>
      <c r="O266" s="92"/>
      <c r="P266" s="228">
        <f>O266*H266</f>
        <v>0</v>
      </c>
      <c r="Q266" s="228">
        <v>0.00069999999999999999</v>
      </c>
      <c r="R266" s="228">
        <f>Q266*H266</f>
        <v>0.0048999999999999998</v>
      </c>
      <c r="S266" s="228">
        <v>0</v>
      </c>
      <c r="T266" s="229">
        <f>S266*H266</f>
        <v>0</v>
      </c>
      <c r="U266" s="39"/>
      <c r="V266" s="39"/>
      <c r="W266" s="39"/>
      <c r="X266" s="39"/>
      <c r="Y266" s="39"/>
      <c r="Z266" s="39"/>
      <c r="AA266" s="39"/>
      <c r="AB266" s="39"/>
      <c r="AC266" s="39"/>
      <c r="AD266" s="39"/>
      <c r="AE266" s="39"/>
      <c r="AR266" s="230" t="s">
        <v>251</v>
      </c>
      <c r="AT266" s="230" t="s">
        <v>163</v>
      </c>
      <c r="AU266" s="230" t="s">
        <v>161</v>
      </c>
      <c r="AY266" s="18" t="s">
        <v>160</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251</v>
      </c>
      <c r="BM266" s="230" t="s">
        <v>2803</v>
      </c>
    </row>
    <row r="267" s="2" customFormat="1">
      <c r="A267" s="39"/>
      <c r="B267" s="40"/>
      <c r="C267" s="41"/>
      <c r="D267" s="232" t="s">
        <v>170</v>
      </c>
      <c r="E267" s="41"/>
      <c r="F267" s="233" t="s">
        <v>2804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170</v>
      </c>
      <c r="AU267" s="18" t="s">
        <v>161</v>
      </c>
    </row>
    <row r="268" s="2" customFormat="1" ht="21.75" customHeight="1">
      <c r="A268" s="39"/>
      <c r="B268" s="40"/>
      <c r="C268" s="219" t="s">
        <v>730</v>
      </c>
      <c r="D268" s="219" t="s">
        <v>163</v>
      </c>
      <c r="E268" s="220" t="s">
        <v>2805</v>
      </c>
      <c r="F268" s="221" t="s">
        <v>2806</v>
      </c>
      <c r="G268" s="222" t="s">
        <v>185</v>
      </c>
      <c r="H268" s="223">
        <v>1</v>
      </c>
      <c r="I268" s="224"/>
      <c r="J268" s="225">
        <f>ROUND(I268*H268,2)</f>
        <v>0</v>
      </c>
      <c r="K268" s="221" t="s">
        <v>167</v>
      </c>
      <c r="L268" s="45"/>
      <c r="M268" s="226" t="s">
        <v>1</v>
      </c>
      <c r="N268" s="227" t="s">
        <v>38</v>
      </c>
      <c r="O268" s="92"/>
      <c r="P268" s="228">
        <f>O268*H268</f>
        <v>0</v>
      </c>
      <c r="Q268" s="228">
        <v>0.00232</v>
      </c>
      <c r="R268" s="228">
        <f>Q268*H268</f>
        <v>0.00232</v>
      </c>
      <c r="S268" s="228">
        <v>0</v>
      </c>
      <c r="T268" s="229">
        <f>S268*H268</f>
        <v>0</v>
      </c>
      <c r="U268" s="39"/>
      <c r="V268" s="39"/>
      <c r="W268" s="39"/>
      <c r="X268" s="39"/>
      <c r="Y268" s="39"/>
      <c r="Z268" s="39"/>
      <c r="AA268" s="39"/>
      <c r="AB268" s="39"/>
      <c r="AC268" s="39"/>
      <c r="AD268" s="39"/>
      <c r="AE268" s="39"/>
      <c r="AR268" s="230" t="s">
        <v>251</v>
      </c>
      <c r="AT268" s="230" t="s">
        <v>163</v>
      </c>
      <c r="AU268" s="230" t="s">
        <v>161</v>
      </c>
      <c r="AY268" s="18" t="s">
        <v>160</v>
      </c>
      <c r="BE268" s="231">
        <f>IF(N268="základní",J268,0)</f>
        <v>0</v>
      </c>
      <c r="BF268" s="231">
        <f>IF(N268="snížená",J268,0)</f>
        <v>0</v>
      </c>
      <c r="BG268" s="231">
        <f>IF(N268="zákl. přenesená",J268,0)</f>
        <v>0</v>
      </c>
      <c r="BH268" s="231">
        <f>IF(N268="sníž. přenesená",J268,0)</f>
        <v>0</v>
      </c>
      <c r="BI268" s="231">
        <f>IF(N268="nulová",J268,0)</f>
        <v>0</v>
      </c>
      <c r="BJ268" s="18" t="s">
        <v>81</v>
      </c>
      <c r="BK268" s="231">
        <f>ROUND(I268*H268,2)</f>
        <v>0</v>
      </c>
      <c r="BL268" s="18" t="s">
        <v>251</v>
      </c>
      <c r="BM268" s="230" t="s">
        <v>2807</v>
      </c>
    </row>
    <row r="269" s="2" customFormat="1">
      <c r="A269" s="39"/>
      <c r="B269" s="40"/>
      <c r="C269" s="41"/>
      <c r="D269" s="232" t="s">
        <v>170</v>
      </c>
      <c r="E269" s="41"/>
      <c r="F269" s="233" t="s">
        <v>2808</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170</v>
      </c>
      <c r="AU269" s="18" t="s">
        <v>161</v>
      </c>
    </row>
    <row r="270" s="2" customFormat="1" ht="24.15" customHeight="1">
      <c r="A270" s="39"/>
      <c r="B270" s="40"/>
      <c r="C270" s="219" t="s">
        <v>737</v>
      </c>
      <c r="D270" s="219" t="s">
        <v>163</v>
      </c>
      <c r="E270" s="220" t="s">
        <v>2244</v>
      </c>
      <c r="F270" s="221" t="s">
        <v>2245</v>
      </c>
      <c r="G270" s="222" t="s">
        <v>185</v>
      </c>
      <c r="H270" s="223">
        <v>2</v>
      </c>
      <c r="I270" s="224"/>
      <c r="J270" s="225">
        <f>ROUND(I270*H270,2)</f>
        <v>0</v>
      </c>
      <c r="K270" s="221" t="s">
        <v>167</v>
      </c>
      <c r="L270" s="45"/>
      <c r="M270" s="226" t="s">
        <v>1</v>
      </c>
      <c r="N270" s="227" t="s">
        <v>38</v>
      </c>
      <c r="O270" s="92"/>
      <c r="P270" s="228">
        <f>O270*H270</f>
        <v>0</v>
      </c>
      <c r="Q270" s="228">
        <v>0.00097000000000000005</v>
      </c>
      <c r="R270" s="228">
        <f>Q270*H270</f>
        <v>0.0019400000000000001</v>
      </c>
      <c r="S270" s="228">
        <v>0</v>
      </c>
      <c r="T270" s="229">
        <f>S270*H270</f>
        <v>0</v>
      </c>
      <c r="U270" s="39"/>
      <c r="V270" s="39"/>
      <c r="W270" s="39"/>
      <c r="X270" s="39"/>
      <c r="Y270" s="39"/>
      <c r="Z270" s="39"/>
      <c r="AA270" s="39"/>
      <c r="AB270" s="39"/>
      <c r="AC270" s="39"/>
      <c r="AD270" s="39"/>
      <c r="AE270" s="39"/>
      <c r="AR270" s="230" t="s">
        <v>251</v>
      </c>
      <c r="AT270" s="230" t="s">
        <v>163</v>
      </c>
      <c r="AU270" s="230" t="s">
        <v>161</v>
      </c>
      <c r="AY270" s="18" t="s">
        <v>160</v>
      </c>
      <c r="BE270" s="231">
        <f>IF(N270="základní",J270,0)</f>
        <v>0</v>
      </c>
      <c r="BF270" s="231">
        <f>IF(N270="snížená",J270,0)</f>
        <v>0</v>
      </c>
      <c r="BG270" s="231">
        <f>IF(N270="zákl. přenesená",J270,0)</f>
        <v>0</v>
      </c>
      <c r="BH270" s="231">
        <f>IF(N270="sníž. přenesená",J270,0)</f>
        <v>0</v>
      </c>
      <c r="BI270" s="231">
        <f>IF(N270="nulová",J270,0)</f>
        <v>0</v>
      </c>
      <c r="BJ270" s="18" t="s">
        <v>81</v>
      </c>
      <c r="BK270" s="231">
        <f>ROUND(I270*H270,2)</f>
        <v>0</v>
      </c>
      <c r="BL270" s="18" t="s">
        <v>251</v>
      </c>
      <c r="BM270" s="230" t="s">
        <v>2809</v>
      </c>
    </row>
    <row r="271" s="2" customFormat="1">
      <c r="A271" s="39"/>
      <c r="B271" s="40"/>
      <c r="C271" s="41"/>
      <c r="D271" s="232" t="s">
        <v>170</v>
      </c>
      <c r="E271" s="41"/>
      <c r="F271" s="233" t="s">
        <v>2247</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170</v>
      </c>
      <c r="AU271" s="18" t="s">
        <v>161</v>
      </c>
    </row>
    <row r="272" s="2" customFormat="1" ht="24.15" customHeight="1">
      <c r="A272" s="39"/>
      <c r="B272" s="40"/>
      <c r="C272" s="219" t="s">
        <v>742</v>
      </c>
      <c r="D272" s="219" t="s">
        <v>163</v>
      </c>
      <c r="E272" s="220" t="s">
        <v>2229</v>
      </c>
      <c r="F272" s="221" t="s">
        <v>2230</v>
      </c>
      <c r="G272" s="222" t="s">
        <v>185</v>
      </c>
      <c r="H272" s="223">
        <v>8</v>
      </c>
      <c r="I272" s="224"/>
      <c r="J272" s="225">
        <f>ROUND(I272*H272,2)</f>
        <v>0</v>
      </c>
      <c r="K272" s="221" t="s">
        <v>167</v>
      </c>
      <c r="L272" s="45"/>
      <c r="M272" s="226" t="s">
        <v>1</v>
      </c>
      <c r="N272" s="227" t="s">
        <v>38</v>
      </c>
      <c r="O272" s="92"/>
      <c r="P272" s="228">
        <f>O272*H272</f>
        <v>0</v>
      </c>
      <c r="Q272" s="228">
        <v>0.00022000000000000001</v>
      </c>
      <c r="R272" s="228">
        <f>Q272*H272</f>
        <v>0.0017600000000000001</v>
      </c>
      <c r="S272" s="228">
        <v>0</v>
      </c>
      <c r="T272" s="229">
        <f>S272*H272</f>
        <v>0</v>
      </c>
      <c r="U272" s="39"/>
      <c r="V272" s="39"/>
      <c r="W272" s="39"/>
      <c r="X272" s="39"/>
      <c r="Y272" s="39"/>
      <c r="Z272" s="39"/>
      <c r="AA272" s="39"/>
      <c r="AB272" s="39"/>
      <c r="AC272" s="39"/>
      <c r="AD272" s="39"/>
      <c r="AE272" s="39"/>
      <c r="AR272" s="230" t="s">
        <v>251</v>
      </c>
      <c r="AT272" s="230" t="s">
        <v>163</v>
      </c>
      <c r="AU272" s="230" t="s">
        <v>161</v>
      </c>
      <c r="AY272" s="18" t="s">
        <v>160</v>
      </c>
      <c r="BE272" s="231">
        <f>IF(N272="základní",J272,0)</f>
        <v>0</v>
      </c>
      <c r="BF272" s="231">
        <f>IF(N272="snížená",J272,0)</f>
        <v>0</v>
      </c>
      <c r="BG272" s="231">
        <f>IF(N272="zákl. přenesená",J272,0)</f>
        <v>0</v>
      </c>
      <c r="BH272" s="231">
        <f>IF(N272="sníž. přenesená",J272,0)</f>
        <v>0</v>
      </c>
      <c r="BI272" s="231">
        <f>IF(N272="nulová",J272,0)</f>
        <v>0</v>
      </c>
      <c r="BJ272" s="18" t="s">
        <v>81</v>
      </c>
      <c r="BK272" s="231">
        <f>ROUND(I272*H272,2)</f>
        <v>0</v>
      </c>
      <c r="BL272" s="18" t="s">
        <v>251</v>
      </c>
      <c r="BM272" s="230" t="s">
        <v>2810</v>
      </c>
    </row>
    <row r="273" s="2" customFormat="1">
      <c r="A273" s="39"/>
      <c r="B273" s="40"/>
      <c r="C273" s="41"/>
      <c r="D273" s="232" t="s">
        <v>170</v>
      </c>
      <c r="E273" s="41"/>
      <c r="F273" s="233" t="s">
        <v>2232</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170</v>
      </c>
      <c r="AU273" s="18" t="s">
        <v>161</v>
      </c>
    </row>
    <row r="274" s="12" customFormat="1" ht="20.88" customHeight="1">
      <c r="A274" s="12"/>
      <c r="B274" s="203"/>
      <c r="C274" s="204"/>
      <c r="D274" s="205" t="s">
        <v>72</v>
      </c>
      <c r="E274" s="217" t="s">
        <v>2811</v>
      </c>
      <c r="F274" s="217" t="s">
        <v>2812</v>
      </c>
      <c r="G274" s="204"/>
      <c r="H274" s="204"/>
      <c r="I274" s="207"/>
      <c r="J274" s="218">
        <f>BK274</f>
        <v>0</v>
      </c>
      <c r="K274" s="204"/>
      <c r="L274" s="209"/>
      <c r="M274" s="210"/>
      <c r="N274" s="211"/>
      <c r="O274" s="211"/>
      <c r="P274" s="212">
        <f>SUM(P275:P294)</f>
        <v>0</v>
      </c>
      <c r="Q274" s="211"/>
      <c r="R274" s="212">
        <f>SUM(R275:R294)</f>
        <v>0</v>
      </c>
      <c r="S274" s="211"/>
      <c r="T274" s="213">
        <f>SUM(T275:T294)</f>
        <v>0</v>
      </c>
      <c r="U274" s="12"/>
      <c r="V274" s="12"/>
      <c r="W274" s="12"/>
      <c r="X274" s="12"/>
      <c r="Y274" s="12"/>
      <c r="Z274" s="12"/>
      <c r="AA274" s="12"/>
      <c r="AB274" s="12"/>
      <c r="AC274" s="12"/>
      <c r="AD274" s="12"/>
      <c r="AE274" s="12"/>
      <c r="AR274" s="214" t="s">
        <v>83</v>
      </c>
      <c r="AT274" s="215" t="s">
        <v>72</v>
      </c>
      <c r="AU274" s="215" t="s">
        <v>83</v>
      </c>
      <c r="AY274" s="214" t="s">
        <v>160</v>
      </c>
      <c r="BK274" s="216">
        <f>SUM(BK275:BK294)</f>
        <v>0</v>
      </c>
    </row>
    <row r="275" s="2" customFormat="1" ht="44.25" customHeight="1">
      <c r="A275" s="39"/>
      <c r="B275" s="40"/>
      <c r="C275" s="219" t="s">
        <v>748</v>
      </c>
      <c r="D275" s="219" t="s">
        <v>163</v>
      </c>
      <c r="E275" s="220" t="s">
        <v>2813</v>
      </c>
      <c r="F275" s="221" t="s">
        <v>2814</v>
      </c>
      <c r="G275" s="222" t="s">
        <v>1115</v>
      </c>
      <c r="H275" s="291"/>
      <c r="I275" s="224"/>
      <c r="J275" s="225">
        <f>ROUND(I275*H275,2)</f>
        <v>0</v>
      </c>
      <c r="K275" s="221" t="s">
        <v>167</v>
      </c>
      <c r="L275" s="45"/>
      <c r="M275" s="226" t="s">
        <v>1</v>
      </c>
      <c r="N275" s="227" t="s">
        <v>38</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251</v>
      </c>
      <c r="AT275" s="230" t="s">
        <v>163</v>
      </c>
      <c r="AU275" s="230" t="s">
        <v>161</v>
      </c>
      <c r="AY275" s="18" t="s">
        <v>160</v>
      </c>
      <c r="BE275" s="231">
        <f>IF(N275="základní",J275,0)</f>
        <v>0</v>
      </c>
      <c r="BF275" s="231">
        <f>IF(N275="snížená",J275,0)</f>
        <v>0</v>
      </c>
      <c r="BG275" s="231">
        <f>IF(N275="zákl. přenesená",J275,0)</f>
        <v>0</v>
      </c>
      <c r="BH275" s="231">
        <f>IF(N275="sníž. přenesená",J275,0)</f>
        <v>0</v>
      </c>
      <c r="BI275" s="231">
        <f>IF(N275="nulová",J275,0)</f>
        <v>0</v>
      </c>
      <c r="BJ275" s="18" t="s">
        <v>81</v>
      </c>
      <c r="BK275" s="231">
        <f>ROUND(I275*H275,2)</f>
        <v>0</v>
      </c>
      <c r="BL275" s="18" t="s">
        <v>251</v>
      </c>
      <c r="BM275" s="230" t="s">
        <v>2815</v>
      </c>
    </row>
    <row r="276" s="2" customFormat="1">
      <c r="A276" s="39"/>
      <c r="B276" s="40"/>
      <c r="C276" s="41"/>
      <c r="D276" s="232" t="s">
        <v>170</v>
      </c>
      <c r="E276" s="41"/>
      <c r="F276" s="233" t="s">
        <v>2814</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170</v>
      </c>
      <c r="AU276" s="18" t="s">
        <v>161</v>
      </c>
    </row>
    <row r="277" s="2" customFormat="1" ht="16.5" customHeight="1">
      <c r="A277" s="39"/>
      <c r="B277" s="40"/>
      <c r="C277" s="219" t="s">
        <v>776</v>
      </c>
      <c r="D277" s="219" t="s">
        <v>163</v>
      </c>
      <c r="E277" s="220" t="s">
        <v>2816</v>
      </c>
      <c r="F277" s="221" t="s">
        <v>2817</v>
      </c>
      <c r="G277" s="222" t="s">
        <v>2275</v>
      </c>
      <c r="H277" s="223">
        <v>6</v>
      </c>
      <c r="I277" s="224"/>
      <c r="J277" s="225">
        <f>ROUND(I277*H277,2)</f>
        <v>0</v>
      </c>
      <c r="K277" s="221" t="s">
        <v>1</v>
      </c>
      <c r="L277" s="45"/>
      <c r="M277" s="226" t="s">
        <v>1</v>
      </c>
      <c r="N277" s="227" t="s">
        <v>38</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251</v>
      </c>
      <c r="AT277" s="230" t="s">
        <v>163</v>
      </c>
      <c r="AU277" s="230" t="s">
        <v>161</v>
      </c>
      <c r="AY277" s="18" t="s">
        <v>160</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251</v>
      </c>
      <c r="BM277" s="230" t="s">
        <v>2818</v>
      </c>
    </row>
    <row r="278" s="2" customFormat="1">
      <c r="A278" s="39"/>
      <c r="B278" s="40"/>
      <c r="C278" s="41"/>
      <c r="D278" s="232" t="s">
        <v>170</v>
      </c>
      <c r="E278" s="41"/>
      <c r="F278" s="233" t="s">
        <v>2817</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170</v>
      </c>
      <c r="AU278" s="18" t="s">
        <v>161</v>
      </c>
    </row>
    <row r="279" s="2" customFormat="1" ht="16.5" customHeight="1">
      <c r="A279" s="39"/>
      <c r="B279" s="40"/>
      <c r="C279" s="219" t="s">
        <v>782</v>
      </c>
      <c r="D279" s="219" t="s">
        <v>163</v>
      </c>
      <c r="E279" s="220" t="s">
        <v>2819</v>
      </c>
      <c r="F279" s="221" t="s">
        <v>2257</v>
      </c>
      <c r="G279" s="222" t="s">
        <v>1115</v>
      </c>
      <c r="H279" s="291"/>
      <c r="I279" s="224"/>
      <c r="J279" s="225">
        <f>ROUND(I279*H279,2)</f>
        <v>0</v>
      </c>
      <c r="K279" s="221" t="s">
        <v>1</v>
      </c>
      <c r="L279" s="45"/>
      <c r="M279" s="226" t="s">
        <v>1</v>
      </c>
      <c r="N279" s="227" t="s">
        <v>38</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251</v>
      </c>
      <c r="AT279" s="230" t="s">
        <v>163</v>
      </c>
      <c r="AU279" s="230" t="s">
        <v>161</v>
      </c>
      <c r="AY279" s="18" t="s">
        <v>160</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251</v>
      </c>
      <c r="BM279" s="230" t="s">
        <v>2820</v>
      </c>
    </row>
    <row r="280" s="2" customFormat="1">
      <c r="A280" s="39"/>
      <c r="B280" s="40"/>
      <c r="C280" s="41"/>
      <c r="D280" s="232" t="s">
        <v>170</v>
      </c>
      <c r="E280" s="41"/>
      <c r="F280" s="233" t="s">
        <v>2257</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170</v>
      </c>
      <c r="AU280" s="18" t="s">
        <v>161</v>
      </c>
    </row>
    <row r="281" s="2" customFormat="1" ht="16.5" customHeight="1">
      <c r="A281" s="39"/>
      <c r="B281" s="40"/>
      <c r="C281" s="219" t="s">
        <v>790</v>
      </c>
      <c r="D281" s="219" t="s">
        <v>163</v>
      </c>
      <c r="E281" s="220" t="s">
        <v>2821</v>
      </c>
      <c r="F281" s="221" t="s">
        <v>2822</v>
      </c>
      <c r="G281" s="222" t="s">
        <v>1952</v>
      </c>
      <c r="H281" s="223">
        <v>1</v>
      </c>
      <c r="I281" s="224"/>
      <c r="J281" s="225">
        <f>ROUND(I281*H281,2)</f>
        <v>0</v>
      </c>
      <c r="K281" s="221" t="s">
        <v>1</v>
      </c>
      <c r="L281" s="45"/>
      <c r="M281" s="226" t="s">
        <v>1</v>
      </c>
      <c r="N281" s="227" t="s">
        <v>38</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251</v>
      </c>
      <c r="AT281" s="230" t="s">
        <v>163</v>
      </c>
      <c r="AU281" s="230" t="s">
        <v>161</v>
      </c>
      <c r="AY281" s="18" t="s">
        <v>160</v>
      </c>
      <c r="BE281" s="231">
        <f>IF(N281="základní",J281,0)</f>
        <v>0</v>
      </c>
      <c r="BF281" s="231">
        <f>IF(N281="snížená",J281,0)</f>
        <v>0</v>
      </c>
      <c r="BG281" s="231">
        <f>IF(N281="zákl. přenesená",J281,0)</f>
        <v>0</v>
      </c>
      <c r="BH281" s="231">
        <f>IF(N281="sníž. přenesená",J281,0)</f>
        <v>0</v>
      </c>
      <c r="BI281" s="231">
        <f>IF(N281="nulová",J281,0)</f>
        <v>0</v>
      </c>
      <c r="BJ281" s="18" t="s">
        <v>81</v>
      </c>
      <c r="BK281" s="231">
        <f>ROUND(I281*H281,2)</f>
        <v>0</v>
      </c>
      <c r="BL281" s="18" t="s">
        <v>251</v>
      </c>
      <c r="BM281" s="230" t="s">
        <v>2823</v>
      </c>
    </row>
    <row r="282" s="2" customFormat="1">
      <c r="A282" s="39"/>
      <c r="B282" s="40"/>
      <c r="C282" s="41"/>
      <c r="D282" s="232" t="s">
        <v>170</v>
      </c>
      <c r="E282" s="41"/>
      <c r="F282" s="233" t="s">
        <v>2822</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170</v>
      </c>
      <c r="AU282" s="18" t="s">
        <v>161</v>
      </c>
    </row>
    <row r="283" s="2" customFormat="1" ht="16.5" customHeight="1">
      <c r="A283" s="39"/>
      <c r="B283" s="40"/>
      <c r="C283" s="219" t="s">
        <v>799</v>
      </c>
      <c r="D283" s="219" t="s">
        <v>163</v>
      </c>
      <c r="E283" s="220" t="s">
        <v>2824</v>
      </c>
      <c r="F283" s="221" t="s">
        <v>2825</v>
      </c>
      <c r="G283" s="222" t="s">
        <v>1952</v>
      </c>
      <c r="H283" s="223">
        <v>1</v>
      </c>
      <c r="I283" s="224"/>
      <c r="J283" s="225">
        <f>ROUND(I283*H283,2)</f>
        <v>0</v>
      </c>
      <c r="K283" s="221" t="s">
        <v>1</v>
      </c>
      <c r="L283" s="45"/>
      <c r="M283" s="226" t="s">
        <v>1</v>
      </c>
      <c r="N283" s="227" t="s">
        <v>38</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251</v>
      </c>
      <c r="AT283" s="230" t="s">
        <v>163</v>
      </c>
      <c r="AU283" s="230" t="s">
        <v>161</v>
      </c>
      <c r="AY283" s="18" t="s">
        <v>160</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251</v>
      </c>
      <c r="BM283" s="230" t="s">
        <v>2826</v>
      </c>
    </row>
    <row r="284" s="2" customFormat="1">
      <c r="A284" s="39"/>
      <c r="B284" s="40"/>
      <c r="C284" s="41"/>
      <c r="D284" s="232" t="s">
        <v>170</v>
      </c>
      <c r="E284" s="41"/>
      <c r="F284" s="233" t="s">
        <v>2827</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170</v>
      </c>
      <c r="AU284" s="18" t="s">
        <v>161</v>
      </c>
    </row>
    <row r="285" s="2" customFormat="1" ht="16.5" customHeight="1">
      <c r="A285" s="39"/>
      <c r="B285" s="40"/>
      <c r="C285" s="219" t="s">
        <v>805</v>
      </c>
      <c r="D285" s="219" t="s">
        <v>163</v>
      </c>
      <c r="E285" s="220" t="s">
        <v>2828</v>
      </c>
      <c r="F285" s="221" t="s">
        <v>2829</v>
      </c>
      <c r="G285" s="222" t="s">
        <v>1952</v>
      </c>
      <c r="H285" s="223">
        <v>1</v>
      </c>
      <c r="I285" s="224"/>
      <c r="J285" s="225">
        <f>ROUND(I285*H285,2)</f>
        <v>0</v>
      </c>
      <c r="K285" s="221" t="s">
        <v>1</v>
      </c>
      <c r="L285" s="45"/>
      <c r="M285" s="226" t="s">
        <v>1</v>
      </c>
      <c r="N285" s="227" t="s">
        <v>38</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251</v>
      </c>
      <c r="AT285" s="230" t="s">
        <v>163</v>
      </c>
      <c r="AU285" s="230" t="s">
        <v>161</v>
      </c>
      <c r="AY285" s="18" t="s">
        <v>160</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251</v>
      </c>
      <c r="BM285" s="230" t="s">
        <v>2830</v>
      </c>
    </row>
    <row r="286" s="2" customFormat="1">
      <c r="A286" s="39"/>
      <c r="B286" s="40"/>
      <c r="C286" s="41"/>
      <c r="D286" s="232" t="s">
        <v>170</v>
      </c>
      <c r="E286" s="41"/>
      <c r="F286" s="233" t="s">
        <v>2829</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170</v>
      </c>
      <c r="AU286" s="18" t="s">
        <v>161</v>
      </c>
    </row>
    <row r="287" s="2" customFormat="1" ht="16.5" customHeight="1">
      <c r="A287" s="39"/>
      <c r="B287" s="40"/>
      <c r="C287" s="219" t="s">
        <v>810</v>
      </c>
      <c r="D287" s="219" t="s">
        <v>163</v>
      </c>
      <c r="E287" s="220" t="s">
        <v>2831</v>
      </c>
      <c r="F287" s="221" t="s">
        <v>2832</v>
      </c>
      <c r="G287" s="222" t="s">
        <v>1952</v>
      </c>
      <c r="H287" s="223">
        <v>1</v>
      </c>
      <c r="I287" s="224"/>
      <c r="J287" s="225">
        <f>ROUND(I287*H287,2)</f>
        <v>0</v>
      </c>
      <c r="K287" s="221" t="s">
        <v>1</v>
      </c>
      <c r="L287" s="45"/>
      <c r="M287" s="226" t="s">
        <v>1</v>
      </c>
      <c r="N287" s="227" t="s">
        <v>38</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251</v>
      </c>
      <c r="AT287" s="230" t="s">
        <v>163</v>
      </c>
      <c r="AU287" s="230" t="s">
        <v>161</v>
      </c>
      <c r="AY287" s="18" t="s">
        <v>160</v>
      </c>
      <c r="BE287" s="231">
        <f>IF(N287="základní",J287,0)</f>
        <v>0</v>
      </c>
      <c r="BF287" s="231">
        <f>IF(N287="snížená",J287,0)</f>
        <v>0</v>
      </c>
      <c r="BG287" s="231">
        <f>IF(N287="zákl. přenesená",J287,0)</f>
        <v>0</v>
      </c>
      <c r="BH287" s="231">
        <f>IF(N287="sníž. přenesená",J287,0)</f>
        <v>0</v>
      </c>
      <c r="BI287" s="231">
        <f>IF(N287="nulová",J287,0)</f>
        <v>0</v>
      </c>
      <c r="BJ287" s="18" t="s">
        <v>81</v>
      </c>
      <c r="BK287" s="231">
        <f>ROUND(I287*H287,2)</f>
        <v>0</v>
      </c>
      <c r="BL287" s="18" t="s">
        <v>251</v>
      </c>
      <c r="BM287" s="230" t="s">
        <v>2833</v>
      </c>
    </row>
    <row r="288" s="2" customFormat="1">
      <c r="A288" s="39"/>
      <c r="B288" s="40"/>
      <c r="C288" s="41"/>
      <c r="D288" s="232" t="s">
        <v>170</v>
      </c>
      <c r="E288" s="41"/>
      <c r="F288" s="233" t="s">
        <v>2832</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170</v>
      </c>
      <c r="AU288" s="18" t="s">
        <v>161</v>
      </c>
    </row>
    <row r="289" s="2" customFormat="1" ht="16.5" customHeight="1">
      <c r="A289" s="39"/>
      <c r="B289" s="40"/>
      <c r="C289" s="219" t="s">
        <v>815</v>
      </c>
      <c r="D289" s="219" t="s">
        <v>163</v>
      </c>
      <c r="E289" s="220" t="s">
        <v>2834</v>
      </c>
      <c r="F289" s="221" t="s">
        <v>2254</v>
      </c>
      <c r="G289" s="222" t="s">
        <v>693</v>
      </c>
      <c r="H289" s="223">
        <v>1</v>
      </c>
      <c r="I289" s="224"/>
      <c r="J289" s="225">
        <f>ROUND(I289*H289,2)</f>
        <v>0</v>
      </c>
      <c r="K289" s="221" t="s">
        <v>167</v>
      </c>
      <c r="L289" s="45"/>
      <c r="M289" s="226" t="s">
        <v>1</v>
      </c>
      <c r="N289" s="227" t="s">
        <v>38</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251</v>
      </c>
      <c r="AT289" s="230" t="s">
        <v>163</v>
      </c>
      <c r="AU289" s="230" t="s">
        <v>161</v>
      </c>
      <c r="AY289" s="18" t="s">
        <v>160</v>
      </c>
      <c r="BE289" s="231">
        <f>IF(N289="základní",J289,0)</f>
        <v>0</v>
      </c>
      <c r="BF289" s="231">
        <f>IF(N289="snížená",J289,0)</f>
        <v>0</v>
      </c>
      <c r="BG289" s="231">
        <f>IF(N289="zákl. přenesená",J289,0)</f>
        <v>0</v>
      </c>
      <c r="BH289" s="231">
        <f>IF(N289="sníž. přenesená",J289,0)</f>
        <v>0</v>
      </c>
      <c r="BI289" s="231">
        <f>IF(N289="nulová",J289,0)</f>
        <v>0</v>
      </c>
      <c r="BJ289" s="18" t="s">
        <v>81</v>
      </c>
      <c r="BK289" s="231">
        <f>ROUND(I289*H289,2)</f>
        <v>0</v>
      </c>
      <c r="BL289" s="18" t="s">
        <v>251</v>
      </c>
      <c r="BM289" s="230" t="s">
        <v>2835</v>
      </c>
    </row>
    <row r="290" s="2" customFormat="1">
      <c r="A290" s="39"/>
      <c r="B290" s="40"/>
      <c r="C290" s="41"/>
      <c r="D290" s="232" t="s">
        <v>170</v>
      </c>
      <c r="E290" s="41"/>
      <c r="F290" s="233" t="s">
        <v>2254</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170</v>
      </c>
      <c r="AU290" s="18" t="s">
        <v>161</v>
      </c>
    </row>
    <row r="291" s="2" customFormat="1" ht="16.5" customHeight="1">
      <c r="A291" s="39"/>
      <c r="B291" s="40"/>
      <c r="C291" s="219" t="s">
        <v>821</v>
      </c>
      <c r="D291" s="219" t="s">
        <v>163</v>
      </c>
      <c r="E291" s="220" t="s">
        <v>2836</v>
      </c>
      <c r="F291" s="221" t="s">
        <v>2711</v>
      </c>
      <c r="G291" s="222" t="s">
        <v>1952</v>
      </c>
      <c r="H291" s="223">
        <v>1</v>
      </c>
      <c r="I291" s="224"/>
      <c r="J291" s="225">
        <f>ROUND(I291*H291,2)</f>
        <v>0</v>
      </c>
      <c r="K291" s="221" t="s">
        <v>1</v>
      </c>
      <c r="L291" s="45"/>
      <c r="M291" s="226" t="s">
        <v>1</v>
      </c>
      <c r="N291" s="227" t="s">
        <v>38</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251</v>
      </c>
      <c r="AT291" s="230" t="s">
        <v>163</v>
      </c>
      <c r="AU291" s="230" t="s">
        <v>161</v>
      </c>
      <c r="AY291" s="18" t="s">
        <v>160</v>
      </c>
      <c r="BE291" s="231">
        <f>IF(N291="základní",J291,0)</f>
        <v>0</v>
      </c>
      <c r="BF291" s="231">
        <f>IF(N291="snížená",J291,0)</f>
        <v>0</v>
      </c>
      <c r="BG291" s="231">
        <f>IF(N291="zákl. přenesená",J291,0)</f>
        <v>0</v>
      </c>
      <c r="BH291" s="231">
        <f>IF(N291="sníž. přenesená",J291,0)</f>
        <v>0</v>
      </c>
      <c r="BI291" s="231">
        <f>IF(N291="nulová",J291,0)</f>
        <v>0</v>
      </c>
      <c r="BJ291" s="18" t="s">
        <v>81</v>
      </c>
      <c r="BK291" s="231">
        <f>ROUND(I291*H291,2)</f>
        <v>0</v>
      </c>
      <c r="BL291" s="18" t="s">
        <v>251</v>
      </c>
      <c r="BM291" s="230" t="s">
        <v>2837</v>
      </c>
    </row>
    <row r="292" s="2" customFormat="1">
      <c r="A292" s="39"/>
      <c r="B292" s="40"/>
      <c r="C292" s="41"/>
      <c r="D292" s="232" t="s">
        <v>170</v>
      </c>
      <c r="E292" s="41"/>
      <c r="F292" s="233" t="s">
        <v>2711</v>
      </c>
      <c r="G292" s="41"/>
      <c r="H292" s="41"/>
      <c r="I292" s="234"/>
      <c r="J292" s="41"/>
      <c r="K292" s="41"/>
      <c r="L292" s="45"/>
      <c r="M292" s="235"/>
      <c r="N292" s="236"/>
      <c r="O292" s="92"/>
      <c r="P292" s="92"/>
      <c r="Q292" s="92"/>
      <c r="R292" s="92"/>
      <c r="S292" s="92"/>
      <c r="T292" s="93"/>
      <c r="U292" s="39"/>
      <c r="V292" s="39"/>
      <c r="W292" s="39"/>
      <c r="X292" s="39"/>
      <c r="Y292" s="39"/>
      <c r="Z292" s="39"/>
      <c r="AA292" s="39"/>
      <c r="AB292" s="39"/>
      <c r="AC292" s="39"/>
      <c r="AD292" s="39"/>
      <c r="AE292" s="39"/>
      <c r="AT292" s="18" t="s">
        <v>170</v>
      </c>
      <c r="AU292" s="18" t="s">
        <v>161</v>
      </c>
    </row>
    <row r="293" s="2" customFormat="1" ht="24.15" customHeight="1">
      <c r="A293" s="39"/>
      <c r="B293" s="40"/>
      <c r="C293" s="219" t="s">
        <v>826</v>
      </c>
      <c r="D293" s="219" t="s">
        <v>163</v>
      </c>
      <c r="E293" s="220" t="s">
        <v>2838</v>
      </c>
      <c r="F293" s="221" t="s">
        <v>2839</v>
      </c>
      <c r="G293" s="222" t="s">
        <v>2275</v>
      </c>
      <c r="H293" s="223">
        <v>1</v>
      </c>
      <c r="I293" s="224"/>
      <c r="J293" s="225">
        <f>ROUND(I293*H293,2)</f>
        <v>0</v>
      </c>
      <c r="K293" s="221" t="s">
        <v>1</v>
      </c>
      <c r="L293" s="45"/>
      <c r="M293" s="226" t="s">
        <v>1</v>
      </c>
      <c r="N293" s="227" t="s">
        <v>38</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251</v>
      </c>
      <c r="AT293" s="230" t="s">
        <v>163</v>
      </c>
      <c r="AU293" s="230" t="s">
        <v>161</v>
      </c>
      <c r="AY293" s="18" t="s">
        <v>160</v>
      </c>
      <c r="BE293" s="231">
        <f>IF(N293="základní",J293,0)</f>
        <v>0</v>
      </c>
      <c r="BF293" s="231">
        <f>IF(N293="snížená",J293,0)</f>
        <v>0</v>
      </c>
      <c r="BG293" s="231">
        <f>IF(N293="zákl. přenesená",J293,0)</f>
        <v>0</v>
      </c>
      <c r="BH293" s="231">
        <f>IF(N293="sníž. přenesená",J293,0)</f>
        <v>0</v>
      </c>
      <c r="BI293" s="231">
        <f>IF(N293="nulová",J293,0)</f>
        <v>0</v>
      </c>
      <c r="BJ293" s="18" t="s">
        <v>81</v>
      </c>
      <c r="BK293" s="231">
        <f>ROUND(I293*H293,2)</f>
        <v>0</v>
      </c>
      <c r="BL293" s="18" t="s">
        <v>251</v>
      </c>
      <c r="BM293" s="230" t="s">
        <v>2840</v>
      </c>
    </row>
    <row r="294" s="2" customFormat="1">
      <c r="A294" s="39"/>
      <c r="B294" s="40"/>
      <c r="C294" s="41"/>
      <c r="D294" s="232" t="s">
        <v>170</v>
      </c>
      <c r="E294" s="41"/>
      <c r="F294" s="233" t="s">
        <v>2839</v>
      </c>
      <c r="G294" s="41"/>
      <c r="H294" s="41"/>
      <c r="I294" s="234"/>
      <c r="J294" s="41"/>
      <c r="K294" s="41"/>
      <c r="L294" s="45"/>
      <c r="M294" s="297"/>
      <c r="N294" s="298"/>
      <c r="O294" s="294"/>
      <c r="P294" s="294"/>
      <c r="Q294" s="294"/>
      <c r="R294" s="294"/>
      <c r="S294" s="294"/>
      <c r="T294" s="299"/>
      <c r="U294" s="39"/>
      <c r="V294" s="39"/>
      <c r="W294" s="39"/>
      <c r="X294" s="39"/>
      <c r="Y294" s="39"/>
      <c r="Z294" s="39"/>
      <c r="AA294" s="39"/>
      <c r="AB294" s="39"/>
      <c r="AC294" s="39"/>
      <c r="AD294" s="39"/>
      <c r="AE294" s="39"/>
      <c r="AT294" s="18" t="s">
        <v>170</v>
      </c>
      <c r="AU294" s="18" t="s">
        <v>161</v>
      </c>
    </row>
    <row r="295" s="2" customFormat="1" ht="6.96" customHeight="1">
      <c r="A295" s="39"/>
      <c r="B295" s="67"/>
      <c r="C295" s="68"/>
      <c r="D295" s="68"/>
      <c r="E295" s="68"/>
      <c r="F295" s="68"/>
      <c r="G295" s="68"/>
      <c r="H295" s="68"/>
      <c r="I295" s="68"/>
      <c r="J295" s="68"/>
      <c r="K295" s="68"/>
      <c r="L295" s="45"/>
      <c r="M295" s="39"/>
      <c r="O295" s="39"/>
      <c r="P295" s="39"/>
      <c r="Q295" s="39"/>
      <c r="R295" s="39"/>
      <c r="S295" s="39"/>
      <c r="T295" s="39"/>
      <c r="U295" s="39"/>
      <c r="V295" s="39"/>
      <c r="W295" s="39"/>
      <c r="X295" s="39"/>
      <c r="Y295" s="39"/>
      <c r="Z295" s="39"/>
      <c r="AA295" s="39"/>
      <c r="AB295" s="39"/>
      <c r="AC295" s="39"/>
      <c r="AD295" s="39"/>
      <c r="AE295" s="39"/>
    </row>
  </sheetData>
  <sheetProtection sheet="1" autoFilter="0" formatColumns="0" formatRows="0" objects="1" scenarios="1" spinCount="100000" saltValue="1XpFskLN3WTQZpYmM/SVYlCAfcQ62rE/LGRmbbO86rvgNJMPV5coE/q9EoBfSHx2C7GKb6Bn/7bkNF7f7ItSzg==" hashValue="BGyaKWr+1Loq9Ovlh/pa5M9D8Fz2etEhjVI8pjTqLpRfvO/e9Z+Wo7EtQje3I9LYgmQcg9Vbt3cIMhy0XJ9V1A==" algorithmName="SHA-512" password="CC35"/>
  <autoFilter ref="C127:K294"/>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2841</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ROUND(J125,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ROUND((SUM(BE125:BE298)),  2)</f>
        <v>0</v>
      </c>
      <c r="G33" s="39"/>
      <c r="H33" s="39"/>
      <c r="I33" s="156">
        <v>0.20999999999999999</v>
      </c>
      <c r="J33" s="155">
        <f>ROUND(((SUM(BE125:BE298))*I33),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ROUND((SUM(BF125:BF298)),  2)</f>
        <v>0</v>
      </c>
      <c r="G34" s="39"/>
      <c r="H34" s="39"/>
      <c r="I34" s="156">
        <v>0.14999999999999999</v>
      </c>
      <c r="J34" s="155">
        <f>ROUND(((SUM(BF125:BF298))*I34),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ROUND((SUM(BG125:BG298)),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ROUND((SUM(BH125:BH298)),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ROUND((SUM(BI125:BI298)),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D.1.4.G - Elektroinstalace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2842</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2843</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2844</v>
      </c>
      <c r="E99" s="189"/>
      <c r="F99" s="189"/>
      <c r="G99" s="189"/>
      <c r="H99" s="189"/>
      <c r="I99" s="189"/>
      <c r="J99" s="190">
        <f>J144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2845</v>
      </c>
      <c r="E100" s="189"/>
      <c r="F100" s="189"/>
      <c r="G100" s="189"/>
      <c r="H100" s="189"/>
      <c r="I100" s="189"/>
      <c r="J100" s="190">
        <f>J171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2846</v>
      </c>
      <c r="E101" s="189"/>
      <c r="F101" s="189"/>
      <c r="G101" s="189"/>
      <c r="H101" s="189"/>
      <c r="I101" s="189"/>
      <c r="J101" s="190">
        <f>J176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2847</v>
      </c>
      <c r="E102" s="189"/>
      <c r="F102" s="189"/>
      <c r="G102" s="189"/>
      <c r="H102" s="189"/>
      <c r="I102" s="189"/>
      <c r="J102" s="190">
        <f>J183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2848</v>
      </c>
      <c r="E103" s="189"/>
      <c r="F103" s="189"/>
      <c r="G103" s="189"/>
      <c r="H103" s="189"/>
      <c r="I103" s="189"/>
      <c r="J103" s="190">
        <f>J202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2849</v>
      </c>
      <c r="E104" s="189"/>
      <c r="F104" s="189"/>
      <c r="G104" s="189"/>
      <c r="H104" s="189"/>
      <c r="I104" s="189"/>
      <c r="J104" s="190">
        <f>J223</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2850</v>
      </c>
      <c r="E105" s="183"/>
      <c r="F105" s="183"/>
      <c r="G105" s="183"/>
      <c r="H105" s="183"/>
      <c r="I105" s="183"/>
      <c r="J105" s="184">
        <f>J252</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Nástavba provozně technického objektu - ON Trutnov 1</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D.1.4.G - Elektroinstalace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 </v>
      </c>
      <c r="G119" s="41"/>
      <c r="H119" s="41"/>
      <c r="I119" s="33" t="s">
        <v>22</v>
      </c>
      <c r="J119" s="80" t="str">
        <f>IF(J12="","",J12)</f>
        <v>27. 1. 2023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 xml:space="preserve"> </v>
      </c>
      <c r="G121" s="41"/>
      <c r="H121" s="41"/>
      <c r="I121" s="33" t="s">
        <v>29</v>
      </c>
      <c r="J121" s="37" t="str">
        <f>E21</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27</v>
      </c>
      <c r="D122" s="41"/>
      <c r="E122" s="41"/>
      <c r="F122" s="28" t="str">
        <f>IF(E18="","",E18)</f>
        <v>Vyplň údaj</v>
      </c>
      <c r="G122" s="41"/>
      <c r="H122" s="41"/>
      <c r="I122" s="33" t="s">
        <v>31</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146</v>
      </c>
      <c r="D124" s="195" t="s">
        <v>58</v>
      </c>
      <c r="E124" s="195" t="s">
        <v>54</v>
      </c>
      <c r="F124" s="195" t="s">
        <v>55</v>
      </c>
      <c r="G124" s="195" t="s">
        <v>147</v>
      </c>
      <c r="H124" s="195" t="s">
        <v>148</v>
      </c>
      <c r="I124" s="195" t="s">
        <v>149</v>
      </c>
      <c r="J124" s="195" t="s">
        <v>110</v>
      </c>
      <c r="K124" s="196" t="s">
        <v>150</v>
      </c>
      <c r="L124" s="197"/>
      <c r="M124" s="101" t="s">
        <v>1</v>
      </c>
      <c r="N124" s="102" t="s">
        <v>37</v>
      </c>
      <c r="O124" s="102" t="s">
        <v>151</v>
      </c>
      <c r="P124" s="102" t="s">
        <v>152</v>
      </c>
      <c r="Q124" s="102" t="s">
        <v>153</v>
      </c>
      <c r="R124" s="102" t="s">
        <v>154</v>
      </c>
      <c r="S124" s="102" t="s">
        <v>155</v>
      </c>
      <c r="T124" s="103" t="s">
        <v>156</v>
      </c>
      <c r="U124" s="192"/>
      <c r="V124" s="192"/>
      <c r="W124" s="192"/>
      <c r="X124" s="192"/>
      <c r="Y124" s="192"/>
      <c r="Z124" s="192"/>
      <c r="AA124" s="192"/>
      <c r="AB124" s="192"/>
      <c r="AC124" s="192"/>
      <c r="AD124" s="192"/>
      <c r="AE124" s="192"/>
    </row>
    <row r="125" s="2" customFormat="1" ht="22.8" customHeight="1">
      <c r="A125" s="39"/>
      <c r="B125" s="40"/>
      <c r="C125" s="108" t="s">
        <v>157</v>
      </c>
      <c r="D125" s="41"/>
      <c r="E125" s="41"/>
      <c r="F125" s="41"/>
      <c r="G125" s="41"/>
      <c r="H125" s="41"/>
      <c r="I125" s="41"/>
      <c r="J125" s="198">
        <f>BK125</f>
        <v>0</v>
      </c>
      <c r="K125" s="41"/>
      <c r="L125" s="45"/>
      <c r="M125" s="104"/>
      <c r="N125" s="199"/>
      <c r="O125" s="105"/>
      <c r="P125" s="200">
        <f>P126+P252</f>
        <v>0</v>
      </c>
      <c r="Q125" s="105"/>
      <c r="R125" s="200">
        <f>R126+R252</f>
        <v>0</v>
      </c>
      <c r="S125" s="105"/>
      <c r="T125" s="201">
        <f>T126+T252</f>
        <v>0</v>
      </c>
      <c r="U125" s="39"/>
      <c r="V125" s="39"/>
      <c r="W125" s="39"/>
      <c r="X125" s="39"/>
      <c r="Y125" s="39"/>
      <c r="Z125" s="39"/>
      <c r="AA125" s="39"/>
      <c r="AB125" s="39"/>
      <c r="AC125" s="39"/>
      <c r="AD125" s="39"/>
      <c r="AE125" s="39"/>
      <c r="AT125" s="18" t="s">
        <v>72</v>
      </c>
      <c r="AU125" s="18" t="s">
        <v>112</v>
      </c>
      <c r="BK125" s="202">
        <f>BK126+BK252</f>
        <v>0</v>
      </c>
    </row>
    <row r="126" s="12" customFormat="1" ht="25.92" customHeight="1">
      <c r="A126" s="12"/>
      <c r="B126" s="203"/>
      <c r="C126" s="204"/>
      <c r="D126" s="205" t="s">
        <v>72</v>
      </c>
      <c r="E126" s="206" t="s">
        <v>81</v>
      </c>
      <c r="F126" s="206" t="s">
        <v>100</v>
      </c>
      <c r="G126" s="204"/>
      <c r="H126" s="204"/>
      <c r="I126" s="207"/>
      <c r="J126" s="208">
        <f>BK126</f>
        <v>0</v>
      </c>
      <c r="K126" s="204"/>
      <c r="L126" s="209"/>
      <c r="M126" s="210"/>
      <c r="N126" s="211"/>
      <c r="O126" s="211"/>
      <c r="P126" s="212">
        <f>P127+P144+P171+P176+P183+P202+P223</f>
        <v>0</v>
      </c>
      <c r="Q126" s="211"/>
      <c r="R126" s="212">
        <f>R127+R144+R171+R176+R183+R202+R223</f>
        <v>0</v>
      </c>
      <c r="S126" s="211"/>
      <c r="T126" s="213">
        <f>T127+T144+T171+T176+T183+T202+T223</f>
        <v>0</v>
      </c>
      <c r="U126" s="12"/>
      <c r="V126" s="12"/>
      <c r="W126" s="12"/>
      <c r="X126" s="12"/>
      <c r="Y126" s="12"/>
      <c r="Z126" s="12"/>
      <c r="AA126" s="12"/>
      <c r="AB126" s="12"/>
      <c r="AC126" s="12"/>
      <c r="AD126" s="12"/>
      <c r="AE126" s="12"/>
      <c r="AR126" s="214" t="s">
        <v>81</v>
      </c>
      <c r="AT126" s="215" t="s">
        <v>72</v>
      </c>
      <c r="AU126" s="215" t="s">
        <v>73</v>
      </c>
      <c r="AY126" s="214" t="s">
        <v>160</v>
      </c>
      <c r="BK126" s="216">
        <f>BK127+BK144+BK171+BK176+BK183+BK202+BK223</f>
        <v>0</v>
      </c>
    </row>
    <row r="127" s="12" customFormat="1" ht="22.8" customHeight="1">
      <c r="A127" s="12"/>
      <c r="B127" s="203"/>
      <c r="C127" s="204"/>
      <c r="D127" s="205" t="s">
        <v>72</v>
      </c>
      <c r="E127" s="217" t="s">
        <v>2851</v>
      </c>
      <c r="F127" s="217" t="s">
        <v>2852</v>
      </c>
      <c r="G127" s="204"/>
      <c r="H127" s="204"/>
      <c r="I127" s="207"/>
      <c r="J127" s="218">
        <f>BK127</f>
        <v>0</v>
      </c>
      <c r="K127" s="204"/>
      <c r="L127" s="209"/>
      <c r="M127" s="210"/>
      <c r="N127" s="211"/>
      <c r="O127" s="211"/>
      <c r="P127" s="212">
        <f>SUM(P128:P143)</f>
        <v>0</v>
      </c>
      <c r="Q127" s="211"/>
      <c r="R127" s="212">
        <f>SUM(R128:R143)</f>
        <v>0</v>
      </c>
      <c r="S127" s="211"/>
      <c r="T127" s="213">
        <f>SUM(T128:T143)</f>
        <v>0</v>
      </c>
      <c r="U127" s="12"/>
      <c r="V127" s="12"/>
      <c r="W127" s="12"/>
      <c r="X127" s="12"/>
      <c r="Y127" s="12"/>
      <c r="Z127" s="12"/>
      <c r="AA127" s="12"/>
      <c r="AB127" s="12"/>
      <c r="AC127" s="12"/>
      <c r="AD127" s="12"/>
      <c r="AE127" s="12"/>
      <c r="AR127" s="214" t="s">
        <v>81</v>
      </c>
      <c r="AT127" s="215" t="s">
        <v>72</v>
      </c>
      <c r="AU127" s="215" t="s">
        <v>81</v>
      </c>
      <c r="AY127" s="214" t="s">
        <v>160</v>
      </c>
      <c r="BK127" s="216">
        <f>SUM(BK128:BK143)</f>
        <v>0</v>
      </c>
    </row>
    <row r="128" s="2" customFormat="1" ht="16.5" customHeight="1">
      <c r="A128" s="39"/>
      <c r="B128" s="40"/>
      <c r="C128" s="219" t="s">
        <v>81</v>
      </c>
      <c r="D128" s="219" t="s">
        <v>163</v>
      </c>
      <c r="E128" s="220" t="s">
        <v>2853</v>
      </c>
      <c r="F128" s="221" t="s">
        <v>2854</v>
      </c>
      <c r="G128" s="222" t="s">
        <v>693</v>
      </c>
      <c r="H128" s="223">
        <v>180</v>
      </c>
      <c r="I128" s="224"/>
      <c r="J128" s="225">
        <f>ROUND(I128*H128,2)</f>
        <v>0</v>
      </c>
      <c r="K128" s="221" t="s">
        <v>1</v>
      </c>
      <c r="L128" s="45"/>
      <c r="M128" s="226" t="s">
        <v>1</v>
      </c>
      <c r="N128" s="227" t="s">
        <v>38</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168</v>
      </c>
      <c r="AT128" s="230" t="s">
        <v>163</v>
      </c>
      <c r="AU128" s="230" t="s">
        <v>83</v>
      </c>
      <c r="AY128" s="18" t="s">
        <v>160</v>
      </c>
      <c r="BE128" s="231">
        <f>IF(N128="základní",J128,0)</f>
        <v>0</v>
      </c>
      <c r="BF128" s="231">
        <f>IF(N128="snížená",J128,0)</f>
        <v>0</v>
      </c>
      <c r="BG128" s="231">
        <f>IF(N128="zákl. přenesená",J128,0)</f>
        <v>0</v>
      </c>
      <c r="BH128" s="231">
        <f>IF(N128="sníž. přenesená",J128,0)</f>
        <v>0</v>
      </c>
      <c r="BI128" s="231">
        <f>IF(N128="nulová",J128,0)</f>
        <v>0</v>
      </c>
      <c r="BJ128" s="18" t="s">
        <v>81</v>
      </c>
      <c r="BK128" s="231">
        <f>ROUND(I128*H128,2)</f>
        <v>0</v>
      </c>
      <c r="BL128" s="18" t="s">
        <v>168</v>
      </c>
      <c r="BM128" s="230" t="s">
        <v>215</v>
      </c>
    </row>
    <row r="129" s="2" customFormat="1">
      <c r="A129" s="39"/>
      <c r="B129" s="40"/>
      <c r="C129" s="41"/>
      <c r="D129" s="232" t="s">
        <v>170</v>
      </c>
      <c r="E129" s="41"/>
      <c r="F129" s="233" t="s">
        <v>2854</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170</v>
      </c>
      <c r="AU129" s="18" t="s">
        <v>83</v>
      </c>
    </row>
    <row r="130" s="2" customFormat="1" ht="16.5" customHeight="1">
      <c r="A130" s="39"/>
      <c r="B130" s="40"/>
      <c r="C130" s="219" t="s">
        <v>83</v>
      </c>
      <c r="D130" s="219" t="s">
        <v>163</v>
      </c>
      <c r="E130" s="220" t="s">
        <v>2855</v>
      </c>
      <c r="F130" s="221" t="s">
        <v>2856</v>
      </c>
      <c r="G130" s="222" t="s">
        <v>693</v>
      </c>
      <c r="H130" s="223">
        <v>180</v>
      </c>
      <c r="I130" s="224"/>
      <c r="J130" s="225">
        <f>ROUND(I130*H130,2)</f>
        <v>0</v>
      </c>
      <c r="K130" s="221" t="s">
        <v>1</v>
      </c>
      <c r="L130" s="45"/>
      <c r="M130" s="226" t="s">
        <v>1</v>
      </c>
      <c r="N130" s="227" t="s">
        <v>38</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168</v>
      </c>
      <c r="AT130" s="230" t="s">
        <v>163</v>
      </c>
      <c r="AU130" s="230" t="s">
        <v>83</v>
      </c>
      <c r="AY130" s="18" t="s">
        <v>160</v>
      </c>
      <c r="BE130" s="231">
        <f>IF(N130="základní",J130,0)</f>
        <v>0</v>
      </c>
      <c r="BF130" s="231">
        <f>IF(N130="snížená",J130,0)</f>
        <v>0</v>
      </c>
      <c r="BG130" s="231">
        <f>IF(N130="zákl. přenesená",J130,0)</f>
        <v>0</v>
      </c>
      <c r="BH130" s="231">
        <f>IF(N130="sníž. přenesená",J130,0)</f>
        <v>0</v>
      </c>
      <c r="BI130" s="231">
        <f>IF(N130="nulová",J130,0)</f>
        <v>0</v>
      </c>
      <c r="BJ130" s="18" t="s">
        <v>81</v>
      </c>
      <c r="BK130" s="231">
        <f>ROUND(I130*H130,2)</f>
        <v>0</v>
      </c>
      <c r="BL130" s="18" t="s">
        <v>168</v>
      </c>
      <c r="BM130" s="230" t="s">
        <v>224</v>
      </c>
    </row>
    <row r="131" s="2" customFormat="1">
      <c r="A131" s="39"/>
      <c r="B131" s="40"/>
      <c r="C131" s="41"/>
      <c r="D131" s="232" t="s">
        <v>170</v>
      </c>
      <c r="E131" s="41"/>
      <c r="F131" s="233" t="s">
        <v>2856</v>
      </c>
      <c r="G131" s="41"/>
      <c r="H131" s="41"/>
      <c r="I131" s="234"/>
      <c r="J131" s="41"/>
      <c r="K131" s="41"/>
      <c r="L131" s="45"/>
      <c r="M131" s="235"/>
      <c r="N131" s="236"/>
      <c r="O131" s="92"/>
      <c r="P131" s="92"/>
      <c r="Q131" s="92"/>
      <c r="R131" s="92"/>
      <c r="S131" s="92"/>
      <c r="T131" s="93"/>
      <c r="U131" s="39"/>
      <c r="V131" s="39"/>
      <c r="W131" s="39"/>
      <c r="X131" s="39"/>
      <c r="Y131" s="39"/>
      <c r="Z131" s="39"/>
      <c r="AA131" s="39"/>
      <c r="AB131" s="39"/>
      <c r="AC131" s="39"/>
      <c r="AD131" s="39"/>
      <c r="AE131" s="39"/>
      <c r="AT131" s="18" t="s">
        <v>170</v>
      </c>
      <c r="AU131" s="18" t="s">
        <v>83</v>
      </c>
    </row>
    <row r="132" s="2" customFormat="1" ht="16.5" customHeight="1">
      <c r="A132" s="39"/>
      <c r="B132" s="40"/>
      <c r="C132" s="219" t="s">
        <v>161</v>
      </c>
      <c r="D132" s="219" t="s">
        <v>163</v>
      </c>
      <c r="E132" s="220" t="s">
        <v>2857</v>
      </c>
      <c r="F132" s="221" t="s">
        <v>2858</v>
      </c>
      <c r="G132" s="222" t="s">
        <v>693</v>
      </c>
      <c r="H132" s="223">
        <v>110</v>
      </c>
      <c r="I132" s="224"/>
      <c r="J132" s="225">
        <f>ROUND(I132*H132,2)</f>
        <v>0</v>
      </c>
      <c r="K132" s="221" t="s">
        <v>1</v>
      </c>
      <c r="L132" s="45"/>
      <c r="M132" s="226" t="s">
        <v>1</v>
      </c>
      <c r="N132" s="227" t="s">
        <v>38</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168</v>
      </c>
      <c r="AT132" s="230" t="s">
        <v>163</v>
      </c>
      <c r="AU132" s="230" t="s">
        <v>83</v>
      </c>
      <c r="AY132" s="18" t="s">
        <v>160</v>
      </c>
      <c r="BE132" s="231">
        <f>IF(N132="základní",J132,0)</f>
        <v>0</v>
      </c>
      <c r="BF132" s="231">
        <f>IF(N132="snížená",J132,0)</f>
        <v>0</v>
      </c>
      <c r="BG132" s="231">
        <f>IF(N132="zákl. přenesená",J132,0)</f>
        <v>0</v>
      </c>
      <c r="BH132" s="231">
        <f>IF(N132="sníž. přenesená",J132,0)</f>
        <v>0</v>
      </c>
      <c r="BI132" s="231">
        <f>IF(N132="nulová",J132,0)</f>
        <v>0</v>
      </c>
      <c r="BJ132" s="18" t="s">
        <v>81</v>
      </c>
      <c r="BK132" s="231">
        <f>ROUND(I132*H132,2)</f>
        <v>0</v>
      </c>
      <c r="BL132" s="18" t="s">
        <v>168</v>
      </c>
      <c r="BM132" s="230" t="s">
        <v>242</v>
      </c>
    </row>
    <row r="133" s="2" customFormat="1">
      <c r="A133" s="39"/>
      <c r="B133" s="40"/>
      <c r="C133" s="41"/>
      <c r="D133" s="232" t="s">
        <v>170</v>
      </c>
      <c r="E133" s="41"/>
      <c r="F133" s="233" t="s">
        <v>2858</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170</v>
      </c>
      <c r="AU133" s="18" t="s">
        <v>83</v>
      </c>
    </row>
    <row r="134" s="2" customFormat="1" ht="16.5" customHeight="1">
      <c r="A134" s="39"/>
      <c r="B134" s="40"/>
      <c r="C134" s="219" t="s">
        <v>168</v>
      </c>
      <c r="D134" s="219" t="s">
        <v>163</v>
      </c>
      <c r="E134" s="220" t="s">
        <v>2859</v>
      </c>
      <c r="F134" s="221" t="s">
        <v>2860</v>
      </c>
      <c r="G134" s="222" t="s">
        <v>693</v>
      </c>
      <c r="H134" s="223">
        <v>110</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168</v>
      </c>
      <c r="AT134" s="230" t="s">
        <v>163</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168</v>
      </c>
      <c r="BM134" s="230" t="s">
        <v>259</v>
      </c>
    </row>
    <row r="135" s="2" customFormat="1">
      <c r="A135" s="39"/>
      <c r="B135" s="40"/>
      <c r="C135" s="41"/>
      <c r="D135" s="232" t="s">
        <v>170</v>
      </c>
      <c r="E135" s="41"/>
      <c r="F135" s="233" t="s">
        <v>2860</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2" customFormat="1" ht="16.5" customHeight="1">
      <c r="A136" s="39"/>
      <c r="B136" s="40"/>
      <c r="C136" s="219" t="s">
        <v>201</v>
      </c>
      <c r="D136" s="219" t="s">
        <v>163</v>
      </c>
      <c r="E136" s="220" t="s">
        <v>2861</v>
      </c>
      <c r="F136" s="221" t="s">
        <v>2862</v>
      </c>
      <c r="G136" s="222" t="s">
        <v>236</v>
      </c>
      <c r="H136" s="223">
        <v>40</v>
      </c>
      <c r="I136" s="224"/>
      <c r="J136" s="225">
        <f>ROUND(I136*H136,2)</f>
        <v>0</v>
      </c>
      <c r="K136" s="221" t="s">
        <v>1</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168</v>
      </c>
      <c r="AT136" s="230" t="s">
        <v>163</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168</v>
      </c>
      <c r="BM136" s="230" t="s">
        <v>251</v>
      </c>
    </row>
    <row r="137" s="2" customFormat="1">
      <c r="A137" s="39"/>
      <c r="B137" s="40"/>
      <c r="C137" s="41"/>
      <c r="D137" s="232" t="s">
        <v>170</v>
      </c>
      <c r="E137" s="41"/>
      <c r="F137" s="233" t="s">
        <v>2862</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16.5" customHeight="1">
      <c r="A138" s="39"/>
      <c r="B138" s="40"/>
      <c r="C138" s="219" t="s">
        <v>189</v>
      </c>
      <c r="D138" s="219" t="s">
        <v>163</v>
      </c>
      <c r="E138" s="220" t="s">
        <v>2863</v>
      </c>
      <c r="F138" s="221" t="s">
        <v>2864</v>
      </c>
      <c r="G138" s="222" t="s">
        <v>236</v>
      </c>
      <c r="H138" s="223">
        <v>55</v>
      </c>
      <c r="I138" s="224"/>
      <c r="J138" s="225">
        <f>ROUND(I138*H138,2)</f>
        <v>0</v>
      </c>
      <c r="K138" s="221" t="s">
        <v>1</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168</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168</v>
      </c>
      <c r="BM138" s="230" t="s">
        <v>309</v>
      </c>
    </row>
    <row r="139" s="2" customFormat="1">
      <c r="A139" s="39"/>
      <c r="B139" s="40"/>
      <c r="C139" s="41"/>
      <c r="D139" s="232" t="s">
        <v>170</v>
      </c>
      <c r="E139" s="41"/>
      <c r="F139" s="233" t="s">
        <v>2864</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ht="16.5" customHeight="1">
      <c r="A140" s="39"/>
      <c r="B140" s="40"/>
      <c r="C140" s="219" t="s">
        <v>212</v>
      </c>
      <c r="D140" s="219" t="s">
        <v>163</v>
      </c>
      <c r="E140" s="220" t="s">
        <v>2865</v>
      </c>
      <c r="F140" s="221" t="s">
        <v>2866</v>
      </c>
      <c r="G140" s="222" t="s">
        <v>236</v>
      </c>
      <c r="H140" s="223">
        <v>65</v>
      </c>
      <c r="I140" s="224"/>
      <c r="J140" s="225">
        <f>ROUND(I140*H140,2)</f>
        <v>0</v>
      </c>
      <c r="K140" s="221" t="s">
        <v>1</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168</v>
      </c>
      <c r="AT140" s="230" t="s">
        <v>163</v>
      </c>
      <c r="AU140" s="230" t="s">
        <v>83</v>
      </c>
      <c r="AY140" s="18" t="s">
        <v>160</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168</v>
      </c>
      <c r="BM140" s="230" t="s">
        <v>325</v>
      </c>
    </row>
    <row r="141" s="2" customFormat="1">
      <c r="A141" s="39"/>
      <c r="B141" s="40"/>
      <c r="C141" s="41"/>
      <c r="D141" s="232" t="s">
        <v>170</v>
      </c>
      <c r="E141" s="41"/>
      <c r="F141" s="233" t="s">
        <v>2866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170</v>
      </c>
      <c r="AU141" s="18" t="s">
        <v>83</v>
      </c>
    </row>
    <row r="142" s="2" customFormat="1" ht="16.5" customHeight="1">
      <c r="A142" s="39"/>
      <c r="B142" s="40"/>
      <c r="C142" s="219" t="s">
        <v>215</v>
      </c>
      <c r="D142" s="219" t="s">
        <v>163</v>
      </c>
      <c r="E142" s="220" t="s">
        <v>2867</v>
      </c>
      <c r="F142" s="221" t="s">
        <v>2868</v>
      </c>
      <c r="G142" s="222" t="s">
        <v>236</v>
      </c>
      <c r="H142" s="223">
        <v>50</v>
      </c>
      <c r="I142" s="224"/>
      <c r="J142" s="225">
        <f>ROUND(I142*H142,2)</f>
        <v>0</v>
      </c>
      <c r="K142" s="221" t="s">
        <v>1</v>
      </c>
      <c r="L142" s="45"/>
      <c r="M142" s="226" t="s">
        <v>1</v>
      </c>
      <c r="N142" s="227" t="s">
        <v>38</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168</v>
      </c>
      <c r="AT142" s="230" t="s">
        <v>163</v>
      </c>
      <c r="AU142" s="230" t="s">
        <v>83</v>
      </c>
      <c r="AY142" s="18" t="s">
        <v>160</v>
      </c>
      <c r="BE142" s="231">
        <f>IF(N142="základní",J142,0)</f>
        <v>0</v>
      </c>
      <c r="BF142" s="231">
        <f>IF(N142="snížená",J142,0)</f>
        <v>0</v>
      </c>
      <c r="BG142" s="231">
        <f>IF(N142="zákl. přenesená",J142,0)</f>
        <v>0</v>
      </c>
      <c r="BH142" s="231">
        <f>IF(N142="sníž. přenesená",J142,0)</f>
        <v>0</v>
      </c>
      <c r="BI142" s="231">
        <f>IF(N142="nulová",J142,0)</f>
        <v>0</v>
      </c>
      <c r="BJ142" s="18" t="s">
        <v>81</v>
      </c>
      <c r="BK142" s="231">
        <f>ROUND(I142*H142,2)</f>
        <v>0</v>
      </c>
      <c r="BL142" s="18" t="s">
        <v>168</v>
      </c>
      <c r="BM142" s="230" t="s">
        <v>339</v>
      </c>
    </row>
    <row r="143" s="2" customFormat="1">
      <c r="A143" s="39"/>
      <c r="B143" s="40"/>
      <c r="C143" s="41"/>
      <c r="D143" s="232" t="s">
        <v>170</v>
      </c>
      <c r="E143" s="41"/>
      <c r="F143" s="233" t="s">
        <v>2868</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170</v>
      </c>
      <c r="AU143" s="18" t="s">
        <v>83</v>
      </c>
    </row>
    <row r="144" s="12" customFormat="1" ht="22.8" customHeight="1">
      <c r="A144" s="12"/>
      <c r="B144" s="203"/>
      <c r="C144" s="204"/>
      <c r="D144" s="205" t="s">
        <v>72</v>
      </c>
      <c r="E144" s="217" t="s">
        <v>2869</v>
      </c>
      <c r="F144" s="217" t="s">
        <v>2870</v>
      </c>
      <c r="G144" s="204"/>
      <c r="H144" s="204"/>
      <c r="I144" s="207"/>
      <c r="J144" s="218">
        <f>BK144</f>
        <v>0</v>
      </c>
      <c r="K144" s="204"/>
      <c r="L144" s="209"/>
      <c r="M144" s="210"/>
      <c r="N144" s="211"/>
      <c r="O144" s="211"/>
      <c r="P144" s="212">
        <f>SUM(P145:P170)</f>
        <v>0</v>
      </c>
      <c r="Q144" s="211"/>
      <c r="R144" s="212">
        <f>SUM(R145:R170)</f>
        <v>0</v>
      </c>
      <c r="S144" s="211"/>
      <c r="T144" s="213">
        <f>SUM(T145:T170)</f>
        <v>0</v>
      </c>
      <c r="U144" s="12"/>
      <c r="V144" s="12"/>
      <c r="W144" s="12"/>
      <c r="X144" s="12"/>
      <c r="Y144" s="12"/>
      <c r="Z144" s="12"/>
      <c r="AA144" s="12"/>
      <c r="AB144" s="12"/>
      <c r="AC144" s="12"/>
      <c r="AD144" s="12"/>
      <c r="AE144" s="12"/>
      <c r="AR144" s="214" t="s">
        <v>81</v>
      </c>
      <c r="AT144" s="215" t="s">
        <v>72</v>
      </c>
      <c r="AU144" s="215" t="s">
        <v>81</v>
      </c>
      <c r="AY144" s="214" t="s">
        <v>160</v>
      </c>
      <c r="BK144" s="216">
        <f>SUM(BK145:BK170)</f>
        <v>0</v>
      </c>
    </row>
    <row r="145" s="2" customFormat="1" ht="16.5" customHeight="1">
      <c r="A145" s="39"/>
      <c r="B145" s="40"/>
      <c r="C145" s="219" t="s">
        <v>218</v>
      </c>
      <c r="D145" s="219" t="s">
        <v>163</v>
      </c>
      <c r="E145" s="220" t="s">
        <v>2871</v>
      </c>
      <c r="F145" s="221" t="s">
        <v>2872</v>
      </c>
      <c r="G145" s="222" t="s">
        <v>236</v>
      </c>
      <c r="H145" s="223">
        <v>1900</v>
      </c>
      <c r="I145" s="224"/>
      <c r="J145" s="225">
        <f>ROUND(I145*H145,2)</f>
        <v>0</v>
      </c>
      <c r="K145" s="221" t="s">
        <v>1</v>
      </c>
      <c r="L145" s="45"/>
      <c r="M145" s="226" t="s">
        <v>1</v>
      </c>
      <c r="N145" s="227" t="s">
        <v>38</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168</v>
      </c>
      <c r="AT145" s="230" t="s">
        <v>163</v>
      </c>
      <c r="AU145" s="230" t="s">
        <v>83</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168</v>
      </c>
      <c r="BM145" s="230" t="s">
        <v>350</v>
      </c>
    </row>
    <row r="146" s="2" customFormat="1">
      <c r="A146" s="39"/>
      <c r="B146" s="40"/>
      <c r="C146" s="41"/>
      <c r="D146" s="232" t="s">
        <v>170</v>
      </c>
      <c r="E146" s="41"/>
      <c r="F146" s="233" t="s">
        <v>2872</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83</v>
      </c>
    </row>
    <row r="147" s="2" customFormat="1" ht="16.5" customHeight="1">
      <c r="A147" s="39"/>
      <c r="B147" s="40"/>
      <c r="C147" s="219" t="s">
        <v>224</v>
      </c>
      <c r="D147" s="219" t="s">
        <v>163</v>
      </c>
      <c r="E147" s="220" t="s">
        <v>2873</v>
      </c>
      <c r="F147" s="221" t="s">
        <v>2874</v>
      </c>
      <c r="G147" s="222" t="s">
        <v>236</v>
      </c>
      <c r="H147" s="223">
        <v>2500</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168</v>
      </c>
      <c r="AT147" s="230" t="s">
        <v>163</v>
      </c>
      <c r="AU147" s="230" t="s">
        <v>83</v>
      </c>
      <c r="AY147" s="18" t="s">
        <v>160</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168</v>
      </c>
      <c r="BM147" s="230" t="s">
        <v>360</v>
      </c>
    </row>
    <row r="148" s="2" customFormat="1">
      <c r="A148" s="39"/>
      <c r="B148" s="40"/>
      <c r="C148" s="41"/>
      <c r="D148" s="232" t="s">
        <v>170</v>
      </c>
      <c r="E148" s="41"/>
      <c r="F148" s="233" t="s">
        <v>2874</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170</v>
      </c>
      <c r="AU148" s="18" t="s">
        <v>83</v>
      </c>
    </row>
    <row r="149" s="2" customFormat="1" ht="16.5" customHeight="1">
      <c r="A149" s="39"/>
      <c r="B149" s="40"/>
      <c r="C149" s="219" t="s">
        <v>233</v>
      </c>
      <c r="D149" s="219" t="s">
        <v>163</v>
      </c>
      <c r="E149" s="220" t="s">
        <v>2875</v>
      </c>
      <c r="F149" s="221" t="s">
        <v>2876</v>
      </c>
      <c r="G149" s="222" t="s">
        <v>236</v>
      </c>
      <c r="H149" s="223">
        <v>350</v>
      </c>
      <c r="I149" s="224"/>
      <c r="J149" s="225">
        <f>ROUND(I149*H149,2)</f>
        <v>0</v>
      </c>
      <c r="K149" s="221" t="s">
        <v>1</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168</v>
      </c>
      <c r="AT149" s="230" t="s">
        <v>163</v>
      </c>
      <c r="AU149" s="230" t="s">
        <v>83</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168</v>
      </c>
      <c r="BM149" s="230" t="s">
        <v>365</v>
      </c>
    </row>
    <row r="150" s="2" customFormat="1">
      <c r="A150" s="39"/>
      <c r="B150" s="40"/>
      <c r="C150" s="41"/>
      <c r="D150" s="232" t="s">
        <v>170</v>
      </c>
      <c r="E150" s="41"/>
      <c r="F150" s="233" t="s">
        <v>2876</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83</v>
      </c>
    </row>
    <row r="151" s="2" customFormat="1" ht="16.5" customHeight="1">
      <c r="A151" s="39"/>
      <c r="B151" s="40"/>
      <c r="C151" s="219" t="s">
        <v>242</v>
      </c>
      <c r="D151" s="219" t="s">
        <v>163</v>
      </c>
      <c r="E151" s="220" t="s">
        <v>2877</v>
      </c>
      <c r="F151" s="221" t="s">
        <v>2878</v>
      </c>
      <c r="G151" s="222" t="s">
        <v>236</v>
      </c>
      <c r="H151" s="223">
        <v>290</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386</v>
      </c>
    </row>
    <row r="152" s="2" customFormat="1">
      <c r="A152" s="39"/>
      <c r="B152" s="40"/>
      <c r="C152" s="41"/>
      <c r="D152" s="232" t="s">
        <v>170</v>
      </c>
      <c r="E152" s="41"/>
      <c r="F152" s="233" t="s">
        <v>2878</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2" customFormat="1" ht="16.5" customHeight="1">
      <c r="A153" s="39"/>
      <c r="B153" s="40"/>
      <c r="C153" s="219" t="s">
        <v>247</v>
      </c>
      <c r="D153" s="219" t="s">
        <v>163</v>
      </c>
      <c r="E153" s="220" t="s">
        <v>2879</v>
      </c>
      <c r="F153" s="221" t="s">
        <v>2880</v>
      </c>
      <c r="G153" s="222" t="s">
        <v>236</v>
      </c>
      <c r="H153" s="223">
        <v>100</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168</v>
      </c>
      <c r="AT153" s="230" t="s">
        <v>163</v>
      </c>
      <c r="AU153" s="230" t="s">
        <v>83</v>
      </c>
      <c r="AY153" s="18" t="s">
        <v>160</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168</v>
      </c>
      <c r="BM153" s="230" t="s">
        <v>399</v>
      </c>
    </row>
    <row r="154" s="2" customFormat="1">
      <c r="A154" s="39"/>
      <c r="B154" s="40"/>
      <c r="C154" s="41"/>
      <c r="D154" s="232" t="s">
        <v>170</v>
      </c>
      <c r="E154" s="41"/>
      <c r="F154" s="233" t="s">
        <v>2880</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170</v>
      </c>
      <c r="AU154" s="18" t="s">
        <v>83</v>
      </c>
    </row>
    <row r="155" s="2" customFormat="1" ht="16.5" customHeight="1">
      <c r="A155" s="39"/>
      <c r="B155" s="40"/>
      <c r="C155" s="219" t="s">
        <v>259</v>
      </c>
      <c r="D155" s="219" t="s">
        <v>163</v>
      </c>
      <c r="E155" s="220" t="s">
        <v>2881</v>
      </c>
      <c r="F155" s="221" t="s">
        <v>2882</v>
      </c>
      <c r="G155" s="222" t="s">
        <v>236</v>
      </c>
      <c r="H155" s="223">
        <v>100</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168</v>
      </c>
      <c r="AT155" s="230" t="s">
        <v>163</v>
      </c>
      <c r="AU155" s="230" t="s">
        <v>83</v>
      </c>
      <c r="AY155" s="18" t="s">
        <v>160</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168</v>
      </c>
      <c r="BM155" s="230" t="s">
        <v>418</v>
      </c>
    </row>
    <row r="156" s="2" customFormat="1">
      <c r="A156" s="39"/>
      <c r="B156" s="40"/>
      <c r="C156" s="41"/>
      <c r="D156" s="232" t="s">
        <v>170</v>
      </c>
      <c r="E156" s="41"/>
      <c r="F156" s="233" t="s">
        <v>2882</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170</v>
      </c>
      <c r="AU156" s="18" t="s">
        <v>83</v>
      </c>
    </row>
    <row r="157" s="2" customFormat="1" ht="16.5" customHeight="1">
      <c r="A157" s="39"/>
      <c r="B157" s="40"/>
      <c r="C157" s="219" t="s">
        <v>8</v>
      </c>
      <c r="D157" s="219" t="s">
        <v>163</v>
      </c>
      <c r="E157" s="220" t="s">
        <v>2883</v>
      </c>
      <c r="F157" s="221" t="s">
        <v>2884</v>
      </c>
      <c r="G157" s="222" t="s">
        <v>236</v>
      </c>
      <c r="H157" s="223">
        <v>100</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168</v>
      </c>
      <c r="AT157" s="230" t="s">
        <v>163</v>
      </c>
      <c r="AU157" s="230" t="s">
        <v>83</v>
      </c>
      <c r="AY157" s="18" t="s">
        <v>160</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168</v>
      </c>
      <c r="BM157" s="230" t="s">
        <v>494</v>
      </c>
    </row>
    <row r="158" s="2" customFormat="1">
      <c r="A158" s="39"/>
      <c r="B158" s="40"/>
      <c r="C158" s="41"/>
      <c r="D158" s="232" t="s">
        <v>170</v>
      </c>
      <c r="E158" s="41"/>
      <c r="F158" s="233" t="s">
        <v>2884</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170</v>
      </c>
      <c r="AU158" s="18" t="s">
        <v>83</v>
      </c>
    </row>
    <row r="159" s="2" customFormat="1" ht="16.5" customHeight="1">
      <c r="A159" s="39"/>
      <c r="B159" s="40"/>
      <c r="C159" s="219" t="s">
        <v>251</v>
      </c>
      <c r="D159" s="219" t="s">
        <v>163</v>
      </c>
      <c r="E159" s="220" t="s">
        <v>2885</v>
      </c>
      <c r="F159" s="221" t="s">
        <v>2886</v>
      </c>
      <c r="G159" s="222" t="s">
        <v>236</v>
      </c>
      <c r="H159" s="223">
        <v>56</v>
      </c>
      <c r="I159" s="224"/>
      <c r="J159" s="225">
        <f>ROUND(I159*H159,2)</f>
        <v>0</v>
      </c>
      <c r="K159" s="221" t="s">
        <v>1</v>
      </c>
      <c r="L159" s="45"/>
      <c r="M159" s="226" t="s">
        <v>1</v>
      </c>
      <c r="N159" s="227" t="s">
        <v>38</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168</v>
      </c>
      <c r="AT159" s="230" t="s">
        <v>163</v>
      </c>
      <c r="AU159" s="230" t="s">
        <v>83</v>
      </c>
      <c r="AY159" s="18" t="s">
        <v>160</v>
      </c>
      <c r="BE159" s="231">
        <f>IF(N159="základní",J159,0)</f>
        <v>0</v>
      </c>
      <c r="BF159" s="231">
        <f>IF(N159="snížená",J159,0)</f>
        <v>0</v>
      </c>
      <c r="BG159" s="231">
        <f>IF(N159="zákl. přenesená",J159,0)</f>
        <v>0</v>
      </c>
      <c r="BH159" s="231">
        <f>IF(N159="sníž. přenesená",J159,0)</f>
        <v>0</v>
      </c>
      <c r="BI159" s="231">
        <f>IF(N159="nulová",J159,0)</f>
        <v>0</v>
      </c>
      <c r="BJ159" s="18" t="s">
        <v>81</v>
      </c>
      <c r="BK159" s="231">
        <f>ROUND(I159*H159,2)</f>
        <v>0</v>
      </c>
      <c r="BL159" s="18" t="s">
        <v>168</v>
      </c>
      <c r="BM159" s="230" t="s">
        <v>515</v>
      </c>
    </row>
    <row r="160" s="2" customFormat="1">
      <c r="A160" s="39"/>
      <c r="B160" s="40"/>
      <c r="C160" s="41"/>
      <c r="D160" s="232" t="s">
        <v>170</v>
      </c>
      <c r="E160" s="41"/>
      <c r="F160" s="233" t="s">
        <v>2886</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170</v>
      </c>
      <c r="AU160" s="18" t="s">
        <v>83</v>
      </c>
    </row>
    <row r="161" s="2" customFormat="1" ht="16.5" customHeight="1">
      <c r="A161" s="39"/>
      <c r="B161" s="40"/>
      <c r="C161" s="219" t="s">
        <v>304</v>
      </c>
      <c r="D161" s="219" t="s">
        <v>163</v>
      </c>
      <c r="E161" s="220" t="s">
        <v>2887</v>
      </c>
      <c r="F161" s="221" t="s">
        <v>2888</v>
      </c>
      <c r="G161" s="222" t="s">
        <v>236</v>
      </c>
      <c r="H161" s="223">
        <v>50</v>
      </c>
      <c r="I161" s="224"/>
      <c r="J161" s="225">
        <f>ROUND(I161*H161,2)</f>
        <v>0</v>
      </c>
      <c r="K161" s="221" t="s">
        <v>1</v>
      </c>
      <c r="L161" s="45"/>
      <c r="M161" s="226" t="s">
        <v>1</v>
      </c>
      <c r="N161" s="227" t="s">
        <v>38</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168</v>
      </c>
      <c r="AT161" s="230" t="s">
        <v>163</v>
      </c>
      <c r="AU161" s="230" t="s">
        <v>83</v>
      </c>
      <c r="AY161" s="18" t="s">
        <v>160</v>
      </c>
      <c r="BE161" s="231">
        <f>IF(N161="základní",J161,0)</f>
        <v>0</v>
      </c>
      <c r="BF161" s="231">
        <f>IF(N161="snížená",J161,0)</f>
        <v>0</v>
      </c>
      <c r="BG161" s="231">
        <f>IF(N161="zákl. přenesená",J161,0)</f>
        <v>0</v>
      </c>
      <c r="BH161" s="231">
        <f>IF(N161="sníž. přenesená",J161,0)</f>
        <v>0</v>
      </c>
      <c r="BI161" s="231">
        <f>IF(N161="nulová",J161,0)</f>
        <v>0</v>
      </c>
      <c r="BJ161" s="18" t="s">
        <v>81</v>
      </c>
      <c r="BK161" s="231">
        <f>ROUND(I161*H161,2)</f>
        <v>0</v>
      </c>
      <c r="BL161" s="18" t="s">
        <v>168</v>
      </c>
      <c r="BM161" s="230" t="s">
        <v>530</v>
      </c>
    </row>
    <row r="162" s="2" customFormat="1">
      <c r="A162" s="39"/>
      <c r="B162" s="40"/>
      <c r="C162" s="41"/>
      <c r="D162" s="232" t="s">
        <v>170</v>
      </c>
      <c r="E162" s="41"/>
      <c r="F162" s="233" t="s">
        <v>2888</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170</v>
      </c>
      <c r="AU162" s="18" t="s">
        <v>83</v>
      </c>
    </row>
    <row r="163" s="2" customFormat="1" ht="16.5" customHeight="1">
      <c r="A163" s="39"/>
      <c r="B163" s="40"/>
      <c r="C163" s="219" t="s">
        <v>309</v>
      </c>
      <c r="D163" s="219" t="s">
        <v>163</v>
      </c>
      <c r="E163" s="220" t="s">
        <v>2889</v>
      </c>
      <c r="F163" s="221" t="s">
        <v>2890</v>
      </c>
      <c r="G163" s="222" t="s">
        <v>236</v>
      </c>
      <c r="H163" s="223">
        <v>100</v>
      </c>
      <c r="I163" s="224"/>
      <c r="J163" s="225">
        <f>ROUND(I163*H163,2)</f>
        <v>0</v>
      </c>
      <c r="K163" s="221" t="s">
        <v>1</v>
      </c>
      <c r="L163" s="45"/>
      <c r="M163" s="226" t="s">
        <v>1</v>
      </c>
      <c r="N163" s="227" t="s">
        <v>38</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168</v>
      </c>
      <c r="AT163" s="230" t="s">
        <v>163</v>
      </c>
      <c r="AU163" s="230" t="s">
        <v>83</v>
      </c>
      <c r="AY163" s="18" t="s">
        <v>160</v>
      </c>
      <c r="BE163" s="231">
        <f>IF(N163="základní",J163,0)</f>
        <v>0</v>
      </c>
      <c r="BF163" s="231">
        <f>IF(N163="snížená",J163,0)</f>
        <v>0</v>
      </c>
      <c r="BG163" s="231">
        <f>IF(N163="zákl. přenesená",J163,0)</f>
        <v>0</v>
      </c>
      <c r="BH163" s="231">
        <f>IF(N163="sníž. přenesená",J163,0)</f>
        <v>0</v>
      </c>
      <c r="BI163" s="231">
        <f>IF(N163="nulová",J163,0)</f>
        <v>0</v>
      </c>
      <c r="BJ163" s="18" t="s">
        <v>81</v>
      </c>
      <c r="BK163" s="231">
        <f>ROUND(I163*H163,2)</f>
        <v>0</v>
      </c>
      <c r="BL163" s="18" t="s">
        <v>168</v>
      </c>
      <c r="BM163" s="230" t="s">
        <v>546</v>
      </c>
    </row>
    <row r="164" s="2" customFormat="1">
      <c r="A164" s="39"/>
      <c r="B164" s="40"/>
      <c r="C164" s="41"/>
      <c r="D164" s="232" t="s">
        <v>170</v>
      </c>
      <c r="E164" s="41"/>
      <c r="F164" s="233" t="s">
        <v>2890</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170</v>
      </c>
      <c r="AU164" s="18" t="s">
        <v>83</v>
      </c>
    </row>
    <row r="165" s="2" customFormat="1" ht="16.5" customHeight="1">
      <c r="A165" s="39"/>
      <c r="B165" s="40"/>
      <c r="C165" s="219" t="s">
        <v>317</v>
      </c>
      <c r="D165" s="219" t="s">
        <v>163</v>
      </c>
      <c r="E165" s="220" t="s">
        <v>2891</v>
      </c>
      <c r="F165" s="221" t="s">
        <v>2892</v>
      </c>
      <c r="G165" s="222" t="s">
        <v>236</v>
      </c>
      <c r="H165" s="223">
        <v>100</v>
      </c>
      <c r="I165" s="224"/>
      <c r="J165" s="225">
        <f>ROUND(I165*H165,2)</f>
        <v>0</v>
      </c>
      <c r="K165" s="221" t="s">
        <v>1</v>
      </c>
      <c r="L165" s="45"/>
      <c r="M165" s="226" t="s">
        <v>1</v>
      </c>
      <c r="N165" s="227" t="s">
        <v>38</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168</v>
      </c>
      <c r="AT165" s="230" t="s">
        <v>163</v>
      </c>
      <c r="AU165" s="230" t="s">
        <v>83</v>
      </c>
      <c r="AY165" s="18" t="s">
        <v>160</v>
      </c>
      <c r="BE165" s="231">
        <f>IF(N165="základní",J165,0)</f>
        <v>0</v>
      </c>
      <c r="BF165" s="231">
        <f>IF(N165="snížená",J165,0)</f>
        <v>0</v>
      </c>
      <c r="BG165" s="231">
        <f>IF(N165="zákl. přenesená",J165,0)</f>
        <v>0</v>
      </c>
      <c r="BH165" s="231">
        <f>IF(N165="sníž. přenesená",J165,0)</f>
        <v>0</v>
      </c>
      <c r="BI165" s="231">
        <f>IF(N165="nulová",J165,0)</f>
        <v>0</v>
      </c>
      <c r="BJ165" s="18" t="s">
        <v>81</v>
      </c>
      <c r="BK165" s="231">
        <f>ROUND(I165*H165,2)</f>
        <v>0</v>
      </c>
      <c r="BL165" s="18" t="s">
        <v>168</v>
      </c>
      <c r="BM165" s="230" t="s">
        <v>562</v>
      </c>
    </row>
    <row r="166" s="2" customFormat="1">
      <c r="A166" s="39"/>
      <c r="B166" s="40"/>
      <c r="C166" s="41"/>
      <c r="D166" s="232" t="s">
        <v>170</v>
      </c>
      <c r="E166" s="41"/>
      <c r="F166" s="233" t="s">
        <v>2892</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170</v>
      </c>
      <c r="AU166" s="18" t="s">
        <v>83</v>
      </c>
    </row>
    <row r="167" s="2" customFormat="1" ht="16.5" customHeight="1">
      <c r="A167" s="39"/>
      <c r="B167" s="40"/>
      <c r="C167" s="219" t="s">
        <v>325</v>
      </c>
      <c r="D167" s="219" t="s">
        <v>163</v>
      </c>
      <c r="E167" s="220" t="s">
        <v>2893</v>
      </c>
      <c r="F167" s="221" t="s">
        <v>2894</v>
      </c>
      <c r="G167" s="222" t="s">
        <v>236</v>
      </c>
      <c r="H167" s="223">
        <v>300</v>
      </c>
      <c r="I167" s="224"/>
      <c r="J167" s="225">
        <f>ROUND(I167*H167,2)</f>
        <v>0</v>
      </c>
      <c r="K167" s="221" t="s">
        <v>1</v>
      </c>
      <c r="L167" s="45"/>
      <c r="M167" s="226" t="s">
        <v>1</v>
      </c>
      <c r="N167" s="227" t="s">
        <v>38</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168</v>
      </c>
      <c r="AT167" s="230" t="s">
        <v>163</v>
      </c>
      <c r="AU167" s="230" t="s">
        <v>83</v>
      </c>
      <c r="AY167" s="18" t="s">
        <v>160</v>
      </c>
      <c r="BE167" s="231">
        <f>IF(N167="základní",J167,0)</f>
        <v>0</v>
      </c>
      <c r="BF167" s="231">
        <f>IF(N167="snížená",J167,0)</f>
        <v>0</v>
      </c>
      <c r="BG167" s="231">
        <f>IF(N167="zákl. přenesená",J167,0)</f>
        <v>0</v>
      </c>
      <c r="BH167" s="231">
        <f>IF(N167="sníž. přenesená",J167,0)</f>
        <v>0</v>
      </c>
      <c r="BI167" s="231">
        <f>IF(N167="nulová",J167,0)</f>
        <v>0</v>
      </c>
      <c r="BJ167" s="18" t="s">
        <v>81</v>
      </c>
      <c r="BK167" s="231">
        <f>ROUND(I167*H167,2)</f>
        <v>0</v>
      </c>
      <c r="BL167" s="18" t="s">
        <v>168</v>
      </c>
      <c r="BM167" s="230" t="s">
        <v>587</v>
      </c>
    </row>
    <row r="168" s="2" customFormat="1">
      <c r="A168" s="39"/>
      <c r="B168" s="40"/>
      <c r="C168" s="41"/>
      <c r="D168" s="232" t="s">
        <v>170</v>
      </c>
      <c r="E168" s="41"/>
      <c r="F168" s="233" t="s">
        <v>2894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170</v>
      </c>
      <c r="AU168" s="18" t="s">
        <v>83</v>
      </c>
    </row>
    <row r="169" s="2" customFormat="1" ht="16.5" customHeight="1">
      <c r="A169" s="39"/>
      <c r="B169" s="40"/>
      <c r="C169" s="219" t="s">
        <v>7</v>
      </c>
      <c r="D169" s="219" t="s">
        <v>163</v>
      </c>
      <c r="E169" s="220" t="s">
        <v>2895</v>
      </c>
      <c r="F169" s="221" t="s">
        <v>2896</v>
      </c>
      <c r="G169" s="222" t="s">
        <v>236</v>
      </c>
      <c r="H169" s="223">
        <v>100</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168</v>
      </c>
      <c r="AT169" s="230" t="s">
        <v>163</v>
      </c>
      <c r="AU169" s="230" t="s">
        <v>83</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168</v>
      </c>
      <c r="BM169" s="230" t="s">
        <v>611</v>
      </c>
    </row>
    <row r="170" s="2" customFormat="1">
      <c r="A170" s="39"/>
      <c r="B170" s="40"/>
      <c r="C170" s="41"/>
      <c r="D170" s="232" t="s">
        <v>170</v>
      </c>
      <c r="E170" s="41"/>
      <c r="F170" s="233" t="s">
        <v>2896</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83</v>
      </c>
    </row>
    <row r="171" s="12" customFormat="1" ht="22.8" customHeight="1">
      <c r="A171" s="12"/>
      <c r="B171" s="203"/>
      <c r="C171" s="204"/>
      <c r="D171" s="205" t="s">
        <v>72</v>
      </c>
      <c r="E171" s="217" t="s">
        <v>2897</v>
      </c>
      <c r="F171" s="217" t="s">
        <v>2898</v>
      </c>
      <c r="G171" s="204"/>
      <c r="H171" s="204"/>
      <c r="I171" s="207"/>
      <c r="J171" s="218">
        <f>BK171</f>
        <v>0</v>
      </c>
      <c r="K171" s="204"/>
      <c r="L171" s="209"/>
      <c r="M171" s="210"/>
      <c r="N171" s="211"/>
      <c r="O171" s="211"/>
      <c r="P171" s="212">
        <f>SUM(P172:P175)</f>
        <v>0</v>
      </c>
      <c r="Q171" s="211"/>
      <c r="R171" s="212">
        <f>SUM(R172:R175)</f>
        <v>0</v>
      </c>
      <c r="S171" s="211"/>
      <c r="T171" s="213">
        <f>SUM(T172:T175)</f>
        <v>0</v>
      </c>
      <c r="U171" s="12"/>
      <c r="V171" s="12"/>
      <c r="W171" s="12"/>
      <c r="X171" s="12"/>
      <c r="Y171" s="12"/>
      <c r="Z171" s="12"/>
      <c r="AA171" s="12"/>
      <c r="AB171" s="12"/>
      <c r="AC171" s="12"/>
      <c r="AD171" s="12"/>
      <c r="AE171" s="12"/>
      <c r="AR171" s="214" t="s">
        <v>81</v>
      </c>
      <c r="AT171" s="215" t="s">
        <v>72</v>
      </c>
      <c r="AU171" s="215" t="s">
        <v>81</v>
      </c>
      <c r="AY171" s="214" t="s">
        <v>160</v>
      </c>
      <c r="BK171" s="216">
        <f>SUM(BK172:BK175)</f>
        <v>0</v>
      </c>
    </row>
    <row r="172" s="2" customFormat="1" ht="16.5" customHeight="1">
      <c r="A172" s="39"/>
      <c r="B172" s="40"/>
      <c r="C172" s="219" t="s">
        <v>339</v>
      </c>
      <c r="D172" s="219" t="s">
        <v>163</v>
      </c>
      <c r="E172" s="220" t="s">
        <v>2899</v>
      </c>
      <c r="F172" s="221" t="s">
        <v>2900</v>
      </c>
      <c r="G172" s="222" t="s">
        <v>693</v>
      </c>
      <c r="H172" s="223">
        <v>800</v>
      </c>
      <c r="I172" s="224"/>
      <c r="J172" s="225">
        <f>ROUND(I172*H172,2)</f>
        <v>0</v>
      </c>
      <c r="K172" s="221" t="s">
        <v>1</v>
      </c>
      <c r="L172" s="45"/>
      <c r="M172" s="226" t="s">
        <v>1</v>
      </c>
      <c r="N172" s="227" t="s">
        <v>38</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168</v>
      </c>
      <c r="AT172" s="230" t="s">
        <v>163</v>
      </c>
      <c r="AU172" s="230" t="s">
        <v>83</v>
      </c>
      <c r="AY172" s="18" t="s">
        <v>160</v>
      </c>
      <c r="BE172" s="231">
        <f>IF(N172="základní",J172,0)</f>
        <v>0</v>
      </c>
      <c r="BF172" s="231">
        <f>IF(N172="snížená",J172,0)</f>
        <v>0</v>
      </c>
      <c r="BG172" s="231">
        <f>IF(N172="zákl. přenesená",J172,0)</f>
        <v>0</v>
      </c>
      <c r="BH172" s="231">
        <f>IF(N172="sníž. přenesená",J172,0)</f>
        <v>0</v>
      </c>
      <c r="BI172" s="231">
        <f>IF(N172="nulová",J172,0)</f>
        <v>0</v>
      </c>
      <c r="BJ172" s="18" t="s">
        <v>81</v>
      </c>
      <c r="BK172" s="231">
        <f>ROUND(I172*H172,2)</f>
        <v>0</v>
      </c>
      <c r="BL172" s="18" t="s">
        <v>168</v>
      </c>
      <c r="BM172" s="230" t="s">
        <v>631</v>
      </c>
    </row>
    <row r="173" s="2" customFormat="1">
      <c r="A173" s="39"/>
      <c r="B173" s="40"/>
      <c r="C173" s="41"/>
      <c r="D173" s="232" t="s">
        <v>170</v>
      </c>
      <c r="E173" s="41"/>
      <c r="F173" s="233" t="s">
        <v>2900</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170</v>
      </c>
      <c r="AU173" s="18" t="s">
        <v>83</v>
      </c>
    </row>
    <row r="174" s="2" customFormat="1" ht="24.15" customHeight="1">
      <c r="A174" s="39"/>
      <c r="B174" s="40"/>
      <c r="C174" s="219" t="s">
        <v>345</v>
      </c>
      <c r="D174" s="219" t="s">
        <v>163</v>
      </c>
      <c r="E174" s="220" t="s">
        <v>2901</v>
      </c>
      <c r="F174" s="221" t="s">
        <v>2902</v>
      </c>
      <c r="G174" s="222" t="s">
        <v>693</v>
      </c>
      <c r="H174" s="223">
        <v>40</v>
      </c>
      <c r="I174" s="224"/>
      <c r="J174" s="225">
        <f>ROUND(I174*H174,2)</f>
        <v>0</v>
      </c>
      <c r="K174" s="221" t="s">
        <v>1</v>
      </c>
      <c r="L174" s="45"/>
      <c r="M174" s="226" t="s">
        <v>1</v>
      </c>
      <c r="N174" s="227" t="s">
        <v>38</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168</v>
      </c>
      <c r="AT174" s="230" t="s">
        <v>163</v>
      </c>
      <c r="AU174" s="230" t="s">
        <v>83</v>
      </c>
      <c r="AY174" s="18" t="s">
        <v>160</v>
      </c>
      <c r="BE174" s="231">
        <f>IF(N174="základní",J174,0)</f>
        <v>0</v>
      </c>
      <c r="BF174" s="231">
        <f>IF(N174="snížená",J174,0)</f>
        <v>0</v>
      </c>
      <c r="BG174" s="231">
        <f>IF(N174="zákl. přenesená",J174,0)</f>
        <v>0</v>
      </c>
      <c r="BH174" s="231">
        <f>IF(N174="sníž. přenesená",J174,0)</f>
        <v>0</v>
      </c>
      <c r="BI174" s="231">
        <f>IF(N174="nulová",J174,0)</f>
        <v>0</v>
      </c>
      <c r="BJ174" s="18" t="s">
        <v>81</v>
      </c>
      <c r="BK174" s="231">
        <f>ROUND(I174*H174,2)</f>
        <v>0</v>
      </c>
      <c r="BL174" s="18" t="s">
        <v>168</v>
      </c>
      <c r="BM174" s="230" t="s">
        <v>645</v>
      </c>
    </row>
    <row r="175" s="2" customFormat="1">
      <c r="A175" s="39"/>
      <c r="B175" s="40"/>
      <c r="C175" s="41"/>
      <c r="D175" s="232" t="s">
        <v>170</v>
      </c>
      <c r="E175" s="41"/>
      <c r="F175" s="233" t="s">
        <v>2902</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170</v>
      </c>
      <c r="AU175" s="18" t="s">
        <v>83</v>
      </c>
    </row>
    <row r="176" s="12" customFormat="1" ht="22.8" customHeight="1">
      <c r="A176" s="12"/>
      <c r="B176" s="203"/>
      <c r="C176" s="204"/>
      <c r="D176" s="205" t="s">
        <v>72</v>
      </c>
      <c r="E176" s="217" t="s">
        <v>2903</v>
      </c>
      <c r="F176" s="217" t="s">
        <v>2904</v>
      </c>
      <c r="G176" s="204"/>
      <c r="H176" s="204"/>
      <c r="I176" s="207"/>
      <c r="J176" s="218">
        <f>BK176</f>
        <v>0</v>
      </c>
      <c r="K176" s="204"/>
      <c r="L176" s="209"/>
      <c r="M176" s="210"/>
      <c r="N176" s="211"/>
      <c r="O176" s="211"/>
      <c r="P176" s="212">
        <f>SUM(P177:P182)</f>
        <v>0</v>
      </c>
      <c r="Q176" s="211"/>
      <c r="R176" s="212">
        <f>SUM(R177:R182)</f>
        <v>0</v>
      </c>
      <c r="S176" s="211"/>
      <c r="T176" s="213">
        <f>SUM(T177:T182)</f>
        <v>0</v>
      </c>
      <c r="U176" s="12"/>
      <c r="V176" s="12"/>
      <c r="W176" s="12"/>
      <c r="X176" s="12"/>
      <c r="Y176" s="12"/>
      <c r="Z176" s="12"/>
      <c r="AA176" s="12"/>
      <c r="AB176" s="12"/>
      <c r="AC176" s="12"/>
      <c r="AD176" s="12"/>
      <c r="AE176" s="12"/>
      <c r="AR176" s="214" t="s">
        <v>81</v>
      </c>
      <c r="AT176" s="215" t="s">
        <v>72</v>
      </c>
      <c r="AU176" s="215" t="s">
        <v>81</v>
      </c>
      <c r="AY176" s="214" t="s">
        <v>160</v>
      </c>
      <c r="BK176" s="216">
        <f>SUM(BK177:BK182)</f>
        <v>0</v>
      </c>
    </row>
    <row r="177" s="2" customFormat="1" ht="16.5" customHeight="1">
      <c r="A177" s="39"/>
      <c r="B177" s="40"/>
      <c r="C177" s="219" t="s">
        <v>350</v>
      </c>
      <c r="D177" s="219" t="s">
        <v>163</v>
      </c>
      <c r="E177" s="220" t="s">
        <v>2905</v>
      </c>
      <c r="F177" s="221" t="s">
        <v>2906</v>
      </c>
      <c r="G177" s="222" t="s">
        <v>693</v>
      </c>
      <c r="H177" s="223">
        <v>60</v>
      </c>
      <c r="I177" s="224"/>
      <c r="J177" s="225">
        <f>ROUND(I177*H177,2)</f>
        <v>0</v>
      </c>
      <c r="K177" s="221" t="s">
        <v>1</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168</v>
      </c>
      <c r="AT177" s="230" t="s">
        <v>163</v>
      </c>
      <c r="AU177" s="230" t="s">
        <v>83</v>
      </c>
      <c r="AY177" s="18" t="s">
        <v>160</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168</v>
      </c>
      <c r="BM177" s="230" t="s">
        <v>658</v>
      </c>
    </row>
    <row r="178" s="2" customFormat="1">
      <c r="A178" s="39"/>
      <c r="B178" s="40"/>
      <c r="C178" s="41"/>
      <c r="D178" s="232" t="s">
        <v>170</v>
      </c>
      <c r="E178" s="41"/>
      <c r="F178" s="233" t="s">
        <v>2906</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170</v>
      </c>
      <c r="AU178" s="18" t="s">
        <v>83</v>
      </c>
    </row>
    <row r="179" s="2" customFormat="1" ht="16.5" customHeight="1">
      <c r="A179" s="39"/>
      <c r="B179" s="40"/>
      <c r="C179" s="219" t="s">
        <v>355</v>
      </c>
      <c r="D179" s="219" t="s">
        <v>163</v>
      </c>
      <c r="E179" s="220" t="s">
        <v>2907</v>
      </c>
      <c r="F179" s="221" t="s">
        <v>2908</v>
      </c>
      <c r="G179" s="222" t="s">
        <v>693</v>
      </c>
      <c r="H179" s="223">
        <v>1</v>
      </c>
      <c r="I179" s="224"/>
      <c r="J179" s="225">
        <f>ROUND(I179*H179,2)</f>
        <v>0</v>
      </c>
      <c r="K179" s="221" t="s">
        <v>1</v>
      </c>
      <c r="L179" s="45"/>
      <c r="M179" s="226" t="s">
        <v>1</v>
      </c>
      <c r="N179" s="227" t="s">
        <v>38</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168</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168</v>
      </c>
      <c r="BM179" s="230" t="s">
        <v>674</v>
      </c>
    </row>
    <row r="180" s="2" customFormat="1">
      <c r="A180" s="39"/>
      <c r="B180" s="40"/>
      <c r="C180" s="41"/>
      <c r="D180" s="232" t="s">
        <v>170</v>
      </c>
      <c r="E180" s="41"/>
      <c r="F180" s="233" t="s">
        <v>2908</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2" customFormat="1" ht="16.5" customHeight="1">
      <c r="A181" s="39"/>
      <c r="B181" s="40"/>
      <c r="C181" s="219" t="s">
        <v>360</v>
      </c>
      <c r="D181" s="219" t="s">
        <v>163</v>
      </c>
      <c r="E181" s="220" t="s">
        <v>2909</v>
      </c>
      <c r="F181" s="221" t="s">
        <v>2910</v>
      </c>
      <c r="G181" s="222" t="s">
        <v>693</v>
      </c>
      <c r="H181" s="223">
        <v>40</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168</v>
      </c>
      <c r="AT181" s="230" t="s">
        <v>163</v>
      </c>
      <c r="AU181" s="230" t="s">
        <v>83</v>
      </c>
      <c r="AY181" s="18" t="s">
        <v>160</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168</v>
      </c>
      <c r="BM181" s="230" t="s">
        <v>690</v>
      </c>
    </row>
    <row r="182" s="2" customFormat="1">
      <c r="A182" s="39"/>
      <c r="B182" s="40"/>
      <c r="C182" s="41"/>
      <c r="D182" s="232" t="s">
        <v>170</v>
      </c>
      <c r="E182" s="41"/>
      <c r="F182" s="233" t="s">
        <v>2910</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170</v>
      </c>
      <c r="AU182" s="18" t="s">
        <v>83</v>
      </c>
    </row>
    <row r="183" s="12" customFormat="1" ht="22.8" customHeight="1">
      <c r="A183" s="12"/>
      <c r="B183" s="203"/>
      <c r="C183" s="204"/>
      <c r="D183" s="205" t="s">
        <v>72</v>
      </c>
      <c r="E183" s="217" t="s">
        <v>2911</v>
      </c>
      <c r="F183" s="217" t="s">
        <v>2912</v>
      </c>
      <c r="G183" s="204"/>
      <c r="H183" s="204"/>
      <c r="I183" s="207"/>
      <c r="J183" s="218">
        <f>BK183</f>
        <v>0</v>
      </c>
      <c r="K183" s="204"/>
      <c r="L183" s="209"/>
      <c r="M183" s="210"/>
      <c r="N183" s="211"/>
      <c r="O183" s="211"/>
      <c r="P183" s="212">
        <f>SUM(P184:P201)</f>
        <v>0</v>
      </c>
      <c r="Q183" s="211"/>
      <c r="R183" s="212">
        <f>SUM(R184:R201)</f>
        <v>0</v>
      </c>
      <c r="S183" s="211"/>
      <c r="T183" s="213">
        <f>SUM(T184:T201)</f>
        <v>0</v>
      </c>
      <c r="U183" s="12"/>
      <c r="V183" s="12"/>
      <c r="W183" s="12"/>
      <c r="X183" s="12"/>
      <c r="Y183" s="12"/>
      <c r="Z183" s="12"/>
      <c r="AA183" s="12"/>
      <c r="AB183" s="12"/>
      <c r="AC183" s="12"/>
      <c r="AD183" s="12"/>
      <c r="AE183" s="12"/>
      <c r="AR183" s="214" t="s">
        <v>81</v>
      </c>
      <c r="AT183" s="215" t="s">
        <v>72</v>
      </c>
      <c r="AU183" s="215" t="s">
        <v>81</v>
      </c>
      <c r="AY183" s="214" t="s">
        <v>160</v>
      </c>
      <c r="BK183" s="216">
        <f>SUM(BK184:BK201)</f>
        <v>0</v>
      </c>
    </row>
    <row r="184" s="2" customFormat="1" ht="16.5" customHeight="1">
      <c r="A184" s="39"/>
      <c r="B184" s="40"/>
      <c r="C184" s="219" t="s">
        <v>363</v>
      </c>
      <c r="D184" s="219" t="s">
        <v>163</v>
      </c>
      <c r="E184" s="220" t="s">
        <v>2913</v>
      </c>
      <c r="F184" s="221" t="s">
        <v>2914</v>
      </c>
      <c r="G184" s="222" t="s">
        <v>693</v>
      </c>
      <c r="H184" s="223">
        <v>31</v>
      </c>
      <c r="I184" s="224"/>
      <c r="J184" s="225">
        <f>ROUND(I184*H184,2)</f>
        <v>0</v>
      </c>
      <c r="K184" s="221" t="s">
        <v>1</v>
      </c>
      <c r="L184" s="45"/>
      <c r="M184" s="226" t="s">
        <v>1</v>
      </c>
      <c r="N184" s="227" t="s">
        <v>38</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168</v>
      </c>
      <c r="AT184" s="230" t="s">
        <v>163</v>
      </c>
      <c r="AU184" s="230" t="s">
        <v>83</v>
      </c>
      <c r="AY184" s="18" t="s">
        <v>160</v>
      </c>
      <c r="BE184" s="231">
        <f>IF(N184="základní",J184,0)</f>
        <v>0</v>
      </c>
      <c r="BF184" s="231">
        <f>IF(N184="snížená",J184,0)</f>
        <v>0</v>
      </c>
      <c r="BG184" s="231">
        <f>IF(N184="zákl. přenesená",J184,0)</f>
        <v>0</v>
      </c>
      <c r="BH184" s="231">
        <f>IF(N184="sníž. přenesená",J184,0)</f>
        <v>0</v>
      </c>
      <c r="BI184" s="231">
        <f>IF(N184="nulová",J184,0)</f>
        <v>0</v>
      </c>
      <c r="BJ184" s="18" t="s">
        <v>81</v>
      </c>
      <c r="BK184" s="231">
        <f>ROUND(I184*H184,2)</f>
        <v>0</v>
      </c>
      <c r="BL184" s="18" t="s">
        <v>168</v>
      </c>
      <c r="BM184" s="230" t="s">
        <v>701</v>
      </c>
    </row>
    <row r="185" s="2" customFormat="1">
      <c r="A185" s="39"/>
      <c r="B185" s="40"/>
      <c r="C185" s="41"/>
      <c r="D185" s="232" t="s">
        <v>170</v>
      </c>
      <c r="E185" s="41"/>
      <c r="F185" s="233" t="s">
        <v>2914</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170</v>
      </c>
      <c r="AU185" s="18" t="s">
        <v>83</v>
      </c>
    </row>
    <row r="186" s="2" customFormat="1" ht="16.5" customHeight="1">
      <c r="A186" s="39"/>
      <c r="B186" s="40"/>
      <c r="C186" s="219" t="s">
        <v>365</v>
      </c>
      <c r="D186" s="219" t="s">
        <v>163</v>
      </c>
      <c r="E186" s="220" t="s">
        <v>2915</v>
      </c>
      <c r="F186" s="221" t="s">
        <v>2916</v>
      </c>
      <c r="G186" s="222" t="s">
        <v>693</v>
      </c>
      <c r="H186" s="223">
        <v>21</v>
      </c>
      <c r="I186" s="224"/>
      <c r="J186" s="225">
        <f>ROUND(I186*H186,2)</f>
        <v>0</v>
      </c>
      <c r="K186" s="221" t="s">
        <v>1</v>
      </c>
      <c r="L186" s="45"/>
      <c r="M186" s="226" t="s">
        <v>1</v>
      </c>
      <c r="N186" s="227" t="s">
        <v>38</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168</v>
      </c>
      <c r="AT186" s="230" t="s">
        <v>163</v>
      </c>
      <c r="AU186" s="230" t="s">
        <v>83</v>
      </c>
      <c r="AY186" s="18" t="s">
        <v>160</v>
      </c>
      <c r="BE186" s="231">
        <f>IF(N186="základní",J186,0)</f>
        <v>0</v>
      </c>
      <c r="BF186" s="231">
        <f>IF(N186="snížená",J186,0)</f>
        <v>0</v>
      </c>
      <c r="BG186" s="231">
        <f>IF(N186="zákl. přenesená",J186,0)</f>
        <v>0</v>
      </c>
      <c r="BH186" s="231">
        <f>IF(N186="sníž. přenesená",J186,0)</f>
        <v>0</v>
      </c>
      <c r="BI186" s="231">
        <f>IF(N186="nulová",J186,0)</f>
        <v>0</v>
      </c>
      <c r="BJ186" s="18" t="s">
        <v>81</v>
      </c>
      <c r="BK186" s="231">
        <f>ROUND(I186*H186,2)</f>
        <v>0</v>
      </c>
      <c r="BL186" s="18" t="s">
        <v>168</v>
      </c>
      <c r="BM186" s="230" t="s">
        <v>706</v>
      </c>
    </row>
    <row r="187" s="2" customFormat="1">
      <c r="A187" s="39"/>
      <c r="B187" s="40"/>
      <c r="C187" s="41"/>
      <c r="D187" s="232" t="s">
        <v>170</v>
      </c>
      <c r="E187" s="41"/>
      <c r="F187" s="233" t="s">
        <v>2916</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170</v>
      </c>
      <c r="AU187" s="18" t="s">
        <v>83</v>
      </c>
    </row>
    <row r="188" s="2" customFormat="1" ht="16.5" customHeight="1">
      <c r="A188" s="39"/>
      <c r="B188" s="40"/>
      <c r="C188" s="219" t="s">
        <v>373</v>
      </c>
      <c r="D188" s="219" t="s">
        <v>163</v>
      </c>
      <c r="E188" s="220" t="s">
        <v>2917</v>
      </c>
      <c r="F188" s="221" t="s">
        <v>2918</v>
      </c>
      <c r="G188" s="222" t="s">
        <v>693</v>
      </c>
      <c r="H188" s="223">
        <v>21</v>
      </c>
      <c r="I188" s="224"/>
      <c r="J188" s="225">
        <f>ROUND(I188*H188,2)</f>
        <v>0</v>
      </c>
      <c r="K188" s="221" t="s">
        <v>1</v>
      </c>
      <c r="L188" s="45"/>
      <c r="M188" s="226" t="s">
        <v>1</v>
      </c>
      <c r="N188" s="227" t="s">
        <v>38</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168</v>
      </c>
      <c r="AT188" s="230" t="s">
        <v>163</v>
      </c>
      <c r="AU188" s="230" t="s">
        <v>83</v>
      </c>
      <c r="AY188" s="18" t="s">
        <v>160</v>
      </c>
      <c r="BE188" s="231">
        <f>IF(N188="základní",J188,0)</f>
        <v>0</v>
      </c>
      <c r="BF188" s="231">
        <f>IF(N188="snížená",J188,0)</f>
        <v>0</v>
      </c>
      <c r="BG188" s="231">
        <f>IF(N188="zákl. přenesená",J188,0)</f>
        <v>0</v>
      </c>
      <c r="BH188" s="231">
        <f>IF(N188="sníž. přenesená",J188,0)</f>
        <v>0</v>
      </c>
      <c r="BI188" s="231">
        <f>IF(N188="nulová",J188,0)</f>
        <v>0</v>
      </c>
      <c r="BJ188" s="18" t="s">
        <v>81</v>
      </c>
      <c r="BK188" s="231">
        <f>ROUND(I188*H188,2)</f>
        <v>0</v>
      </c>
      <c r="BL188" s="18" t="s">
        <v>168</v>
      </c>
      <c r="BM188" s="230" t="s">
        <v>723</v>
      </c>
    </row>
    <row r="189" s="2" customFormat="1">
      <c r="A189" s="39"/>
      <c r="B189" s="40"/>
      <c r="C189" s="41"/>
      <c r="D189" s="232" t="s">
        <v>170</v>
      </c>
      <c r="E189" s="41"/>
      <c r="F189" s="233" t="s">
        <v>2918</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170</v>
      </c>
      <c r="AU189" s="18" t="s">
        <v>83</v>
      </c>
    </row>
    <row r="190" s="2" customFormat="1" ht="16.5" customHeight="1">
      <c r="A190" s="39"/>
      <c r="B190" s="40"/>
      <c r="C190" s="219" t="s">
        <v>386</v>
      </c>
      <c r="D190" s="219" t="s">
        <v>163</v>
      </c>
      <c r="E190" s="220" t="s">
        <v>2919</v>
      </c>
      <c r="F190" s="221" t="s">
        <v>2920</v>
      </c>
      <c r="G190" s="222" t="s">
        <v>693</v>
      </c>
      <c r="H190" s="223">
        <v>5</v>
      </c>
      <c r="I190" s="224"/>
      <c r="J190" s="225">
        <f>ROUND(I190*H190,2)</f>
        <v>0</v>
      </c>
      <c r="K190" s="221" t="s">
        <v>1</v>
      </c>
      <c r="L190" s="45"/>
      <c r="M190" s="226" t="s">
        <v>1</v>
      </c>
      <c r="N190" s="227" t="s">
        <v>38</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168</v>
      </c>
      <c r="AT190" s="230" t="s">
        <v>163</v>
      </c>
      <c r="AU190" s="230" t="s">
        <v>83</v>
      </c>
      <c r="AY190" s="18" t="s">
        <v>160</v>
      </c>
      <c r="BE190" s="231">
        <f>IF(N190="základní",J190,0)</f>
        <v>0</v>
      </c>
      <c r="BF190" s="231">
        <f>IF(N190="snížená",J190,0)</f>
        <v>0</v>
      </c>
      <c r="BG190" s="231">
        <f>IF(N190="zákl. přenesená",J190,0)</f>
        <v>0</v>
      </c>
      <c r="BH190" s="231">
        <f>IF(N190="sníž. přenesená",J190,0)</f>
        <v>0</v>
      </c>
      <c r="BI190" s="231">
        <f>IF(N190="nulová",J190,0)</f>
        <v>0</v>
      </c>
      <c r="BJ190" s="18" t="s">
        <v>81</v>
      </c>
      <c r="BK190" s="231">
        <f>ROUND(I190*H190,2)</f>
        <v>0</v>
      </c>
      <c r="BL190" s="18" t="s">
        <v>168</v>
      </c>
      <c r="BM190" s="230" t="s">
        <v>737</v>
      </c>
    </row>
    <row r="191" s="2" customFormat="1">
      <c r="A191" s="39"/>
      <c r="B191" s="40"/>
      <c r="C191" s="41"/>
      <c r="D191" s="232" t="s">
        <v>170</v>
      </c>
      <c r="E191" s="41"/>
      <c r="F191" s="233" t="s">
        <v>2920</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170</v>
      </c>
      <c r="AU191" s="18" t="s">
        <v>83</v>
      </c>
    </row>
    <row r="192" s="2" customFormat="1" ht="16.5" customHeight="1">
      <c r="A192" s="39"/>
      <c r="B192" s="40"/>
      <c r="C192" s="219" t="s">
        <v>393</v>
      </c>
      <c r="D192" s="219" t="s">
        <v>163</v>
      </c>
      <c r="E192" s="220" t="s">
        <v>2921</v>
      </c>
      <c r="F192" s="221" t="s">
        <v>2922</v>
      </c>
      <c r="G192" s="222" t="s">
        <v>693</v>
      </c>
      <c r="H192" s="223">
        <v>229</v>
      </c>
      <c r="I192" s="224"/>
      <c r="J192" s="225">
        <f>ROUND(I192*H192,2)</f>
        <v>0</v>
      </c>
      <c r="K192" s="221" t="s">
        <v>1</v>
      </c>
      <c r="L192" s="45"/>
      <c r="M192" s="226" t="s">
        <v>1</v>
      </c>
      <c r="N192" s="227" t="s">
        <v>38</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168</v>
      </c>
      <c r="AT192" s="230" t="s">
        <v>163</v>
      </c>
      <c r="AU192" s="230" t="s">
        <v>83</v>
      </c>
      <c r="AY192" s="18" t="s">
        <v>160</v>
      </c>
      <c r="BE192" s="231">
        <f>IF(N192="základní",J192,0)</f>
        <v>0</v>
      </c>
      <c r="BF192" s="231">
        <f>IF(N192="snížená",J192,0)</f>
        <v>0</v>
      </c>
      <c r="BG192" s="231">
        <f>IF(N192="zákl. přenesená",J192,0)</f>
        <v>0</v>
      </c>
      <c r="BH192" s="231">
        <f>IF(N192="sníž. přenesená",J192,0)</f>
        <v>0</v>
      </c>
      <c r="BI192" s="231">
        <f>IF(N192="nulová",J192,0)</f>
        <v>0</v>
      </c>
      <c r="BJ192" s="18" t="s">
        <v>81</v>
      </c>
      <c r="BK192" s="231">
        <f>ROUND(I192*H192,2)</f>
        <v>0</v>
      </c>
      <c r="BL192" s="18" t="s">
        <v>168</v>
      </c>
      <c r="BM192" s="230" t="s">
        <v>748</v>
      </c>
    </row>
    <row r="193" s="2" customFormat="1">
      <c r="A193" s="39"/>
      <c r="B193" s="40"/>
      <c r="C193" s="41"/>
      <c r="D193" s="232" t="s">
        <v>170</v>
      </c>
      <c r="E193" s="41"/>
      <c r="F193" s="233" t="s">
        <v>2922</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170</v>
      </c>
      <c r="AU193" s="18" t="s">
        <v>83</v>
      </c>
    </row>
    <row r="194" s="2" customFormat="1" ht="16.5" customHeight="1">
      <c r="A194" s="39"/>
      <c r="B194" s="40"/>
      <c r="C194" s="219" t="s">
        <v>399</v>
      </c>
      <c r="D194" s="219" t="s">
        <v>163</v>
      </c>
      <c r="E194" s="220" t="s">
        <v>2923</v>
      </c>
      <c r="F194" s="221" t="s">
        <v>2924</v>
      </c>
      <c r="G194" s="222" t="s">
        <v>693</v>
      </c>
      <c r="H194" s="223">
        <v>28</v>
      </c>
      <c r="I194" s="224"/>
      <c r="J194" s="225">
        <f>ROUND(I194*H194,2)</f>
        <v>0</v>
      </c>
      <c r="K194" s="221" t="s">
        <v>1</v>
      </c>
      <c r="L194" s="45"/>
      <c r="M194" s="226" t="s">
        <v>1</v>
      </c>
      <c r="N194" s="227" t="s">
        <v>38</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168</v>
      </c>
      <c r="AT194" s="230" t="s">
        <v>163</v>
      </c>
      <c r="AU194" s="230" t="s">
        <v>83</v>
      </c>
      <c r="AY194" s="18" t="s">
        <v>160</v>
      </c>
      <c r="BE194" s="231">
        <f>IF(N194="základní",J194,0)</f>
        <v>0</v>
      </c>
      <c r="BF194" s="231">
        <f>IF(N194="snížená",J194,0)</f>
        <v>0</v>
      </c>
      <c r="BG194" s="231">
        <f>IF(N194="zákl. přenesená",J194,0)</f>
        <v>0</v>
      </c>
      <c r="BH194" s="231">
        <f>IF(N194="sníž. přenesená",J194,0)</f>
        <v>0</v>
      </c>
      <c r="BI194" s="231">
        <f>IF(N194="nulová",J194,0)</f>
        <v>0</v>
      </c>
      <c r="BJ194" s="18" t="s">
        <v>81</v>
      </c>
      <c r="BK194" s="231">
        <f>ROUND(I194*H194,2)</f>
        <v>0</v>
      </c>
      <c r="BL194" s="18" t="s">
        <v>168</v>
      </c>
      <c r="BM194" s="230" t="s">
        <v>782</v>
      </c>
    </row>
    <row r="195" s="2" customFormat="1">
      <c r="A195" s="39"/>
      <c r="B195" s="40"/>
      <c r="C195" s="41"/>
      <c r="D195" s="232" t="s">
        <v>170</v>
      </c>
      <c r="E195" s="41"/>
      <c r="F195" s="233" t="s">
        <v>2924</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170</v>
      </c>
      <c r="AU195" s="18" t="s">
        <v>83</v>
      </c>
    </row>
    <row r="196" s="2" customFormat="1" ht="16.5" customHeight="1">
      <c r="A196" s="39"/>
      <c r="B196" s="40"/>
      <c r="C196" s="219" t="s">
        <v>412</v>
      </c>
      <c r="D196" s="219" t="s">
        <v>163</v>
      </c>
      <c r="E196" s="220" t="s">
        <v>2925</v>
      </c>
      <c r="F196" s="221" t="s">
        <v>2926</v>
      </c>
      <c r="G196" s="222" t="s">
        <v>693</v>
      </c>
      <c r="H196" s="223">
        <v>4</v>
      </c>
      <c r="I196" s="224"/>
      <c r="J196" s="225">
        <f>ROUND(I196*H196,2)</f>
        <v>0</v>
      </c>
      <c r="K196" s="221" t="s">
        <v>1</v>
      </c>
      <c r="L196" s="45"/>
      <c r="M196" s="226" t="s">
        <v>1</v>
      </c>
      <c r="N196" s="227" t="s">
        <v>38</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168</v>
      </c>
      <c r="AT196" s="230" t="s">
        <v>163</v>
      </c>
      <c r="AU196" s="230" t="s">
        <v>83</v>
      </c>
      <c r="AY196" s="18" t="s">
        <v>160</v>
      </c>
      <c r="BE196" s="231">
        <f>IF(N196="základní",J196,0)</f>
        <v>0</v>
      </c>
      <c r="BF196" s="231">
        <f>IF(N196="snížená",J196,0)</f>
        <v>0</v>
      </c>
      <c r="BG196" s="231">
        <f>IF(N196="zákl. přenesená",J196,0)</f>
        <v>0</v>
      </c>
      <c r="BH196" s="231">
        <f>IF(N196="sníž. přenesená",J196,0)</f>
        <v>0</v>
      </c>
      <c r="BI196" s="231">
        <f>IF(N196="nulová",J196,0)</f>
        <v>0</v>
      </c>
      <c r="BJ196" s="18" t="s">
        <v>81</v>
      </c>
      <c r="BK196" s="231">
        <f>ROUND(I196*H196,2)</f>
        <v>0</v>
      </c>
      <c r="BL196" s="18" t="s">
        <v>168</v>
      </c>
      <c r="BM196" s="230" t="s">
        <v>799</v>
      </c>
    </row>
    <row r="197" s="2" customFormat="1">
      <c r="A197" s="39"/>
      <c r="B197" s="40"/>
      <c r="C197" s="41"/>
      <c r="D197" s="232" t="s">
        <v>170</v>
      </c>
      <c r="E197" s="41"/>
      <c r="F197" s="233" t="s">
        <v>2926</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170</v>
      </c>
      <c r="AU197" s="18" t="s">
        <v>83</v>
      </c>
    </row>
    <row r="198" s="2" customFormat="1" ht="16.5" customHeight="1">
      <c r="A198" s="39"/>
      <c r="B198" s="40"/>
      <c r="C198" s="219" t="s">
        <v>418</v>
      </c>
      <c r="D198" s="219" t="s">
        <v>163</v>
      </c>
      <c r="E198" s="220" t="s">
        <v>2927</v>
      </c>
      <c r="F198" s="221" t="s">
        <v>2928</v>
      </c>
      <c r="G198" s="222" t="s">
        <v>693</v>
      </c>
      <c r="H198" s="223">
        <v>11</v>
      </c>
      <c r="I198" s="224"/>
      <c r="J198" s="225">
        <f>ROUND(I198*H198,2)</f>
        <v>0</v>
      </c>
      <c r="K198" s="221" t="s">
        <v>1</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168</v>
      </c>
      <c r="AT198" s="230" t="s">
        <v>163</v>
      </c>
      <c r="AU198" s="230" t="s">
        <v>83</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168</v>
      </c>
      <c r="BM198" s="230" t="s">
        <v>810</v>
      </c>
    </row>
    <row r="199" s="2" customFormat="1">
      <c r="A199" s="39"/>
      <c r="B199" s="40"/>
      <c r="C199" s="41"/>
      <c r="D199" s="232" t="s">
        <v>170</v>
      </c>
      <c r="E199" s="41"/>
      <c r="F199" s="233" t="s">
        <v>2928</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83</v>
      </c>
    </row>
    <row r="200" s="2" customFormat="1" ht="16.5" customHeight="1">
      <c r="A200" s="39"/>
      <c r="B200" s="40"/>
      <c r="C200" s="219" t="s">
        <v>423</v>
      </c>
      <c r="D200" s="219" t="s">
        <v>163</v>
      </c>
      <c r="E200" s="220" t="s">
        <v>2929</v>
      </c>
      <c r="F200" s="221" t="s">
        <v>2930</v>
      </c>
      <c r="G200" s="222" t="s">
        <v>693</v>
      </c>
      <c r="H200" s="223">
        <v>1</v>
      </c>
      <c r="I200" s="224"/>
      <c r="J200" s="225">
        <f>ROUND(I200*H200,2)</f>
        <v>0</v>
      </c>
      <c r="K200" s="221" t="s">
        <v>1</v>
      </c>
      <c r="L200" s="45"/>
      <c r="M200" s="226" t="s">
        <v>1</v>
      </c>
      <c r="N200" s="227" t="s">
        <v>38</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168</v>
      </c>
      <c r="AT200" s="230" t="s">
        <v>163</v>
      </c>
      <c r="AU200" s="230" t="s">
        <v>83</v>
      </c>
      <c r="AY200" s="18" t="s">
        <v>160</v>
      </c>
      <c r="BE200" s="231">
        <f>IF(N200="základní",J200,0)</f>
        <v>0</v>
      </c>
      <c r="BF200" s="231">
        <f>IF(N200="snížená",J200,0)</f>
        <v>0</v>
      </c>
      <c r="BG200" s="231">
        <f>IF(N200="zákl. přenesená",J200,0)</f>
        <v>0</v>
      </c>
      <c r="BH200" s="231">
        <f>IF(N200="sníž. přenesená",J200,0)</f>
        <v>0</v>
      </c>
      <c r="BI200" s="231">
        <f>IF(N200="nulová",J200,0)</f>
        <v>0</v>
      </c>
      <c r="BJ200" s="18" t="s">
        <v>81</v>
      </c>
      <c r="BK200" s="231">
        <f>ROUND(I200*H200,2)</f>
        <v>0</v>
      </c>
      <c r="BL200" s="18" t="s">
        <v>168</v>
      </c>
      <c r="BM200" s="230" t="s">
        <v>821</v>
      </c>
    </row>
    <row r="201" s="2" customFormat="1">
      <c r="A201" s="39"/>
      <c r="B201" s="40"/>
      <c r="C201" s="41"/>
      <c r="D201" s="232" t="s">
        <v>170</v>
      </c>
      <c r="E201" s="41"/>
      <c r="F201" s="233" t="s">
        <v>2930</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170</v>
      </c>
      <c r="AU201" s="18" t="s">
        <v>83</v>
      </c>
    </row>
    <row r="202" s="12" customFormat="1" ht="22.8" customHeight="1">
      <c r="A202" s="12"/>
      <c r="B202" s="203"/>
      <c r="C202" s="204"/>
      <c r="D202" s="205" t="s">
        <v>72</v>
      </c>
      <c r="E202" s="217" t="s">
        <v>2931</v>
      </c>
      <c r="F202" s="217" t="s">
        <v>2932</v>
      </c>
      <c r="G202" s="204"/>
      <c r="H202" s="204"/>
      <c r="I202" s="207"/>
      <c r="J202" s="218">
        <f>BK202</f>
        <v>0</v>
      </c>
      <c r="K202" s="204"/>
      <c r="L202" s="209"/>
      <c r="M202" s="210"/>
      <c r="N202" s="211"/>
      <c r="O202" s="211"/>
      <c r="P202" s="212">
        <f>SUM(P203:P222)</f>
        <v>0</v>
      </c>
      <c r="Q202" s="211"/>
      <c r="R202" s="212">
        <f>SUM(R203:R222)</f>
        <v>0</v>
      </c>
      <c r="S202" s="211"/>
      <c r="T202" s="213">
        <f>SUM(T203:T222)</f>
        <v>0</v>
      </c>
      <c r="U202" s="12"/>
      <c r="V202" s="12"/>
      <c r="W202" s="12"/>
      <c r="X202" s="12"/>
      <c r="Y202" s="12"/>
      <c r="Z202" s="12"/>
      <c r="AA202" s="12"/>
      <c r="AB202" s="12"/>
      <c r="AC202" s="12"/>
      <c r="AD202" s="12"/>
      <c r="AE202" s="12"/>
      <c r="AR202" s="214" t="s">
        <v>81</v>
      </c>
      <c r="AT202" s="215" t="s">
        <v>72</v>
      </c>
      <c r="AU202" s="215" t="s">
        <v>81</v>
      </c>
      <c r="AY202" s="214" t="s">
        <v>160</v>
      </c>
      <c r="BK202" s="216">
        <f>SUM(BK203:BK222)</f>
        <v>0</v>
      </c>
    </row>
    <row r="203" s="2" customFormat="1" ht="16.5" customHeight="1">
      <c r="A203" s="39"/>
      <c r="B203" s="40"/>
      <c r="C203" s="219" t="s">
        <v>494</v>
      </c>
      <c r="D203" s="219" t="s">
        <v>163</v>
      </c>
      <c r="E203" s="220" t="s">
        <v>2933</v>
      </c>
      <c r="F203" s="221" t="s">
        <v>2934</v>
      </c>
      <c r="G203" s="222" t="s">
        <v>693</v>
      </c>
      <c r="H203" s="223">
        <v>30</v>
      </c>
      <c r="I203" s="224"/>
      <c r="J203" s="225">
        <f>ROUND(I203*H203,2)</f>
        <v>0</v>
      </c>
      <c r="K203" s="221" t="s">
        <v>1</v>
      </c>
      <c r="L203" s="45"/>
      <c r="M203" s="226" t="s">
        <v>1</v>
      </c>
      <c r="N203" s="227" t="s">
        <v>38</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168</v>
      </c>
      <c r="AT203" s="230" t="s">
        <v>163</v>
      </c>
      <c r="AU203" s="230" t="s">
        <v>83</v>
      </c>
      <c r="AY203" s="18" t="s">
        <v>160</v>
      </c>
      <c r="BE203" s="231">
        <f>IF(N203="základní",J203,0)</f>
        <v>0</v>
      </c>
      <c r="BF203" s="231">
        <f>IF(N203="snížená",J203,0)</f>
        <v>0</v>
      </c>
      <c r="BG203" s="231">
        <f>IF(N203="zákl. přenesená",J203,0)</f>
        <v>0</v>
      </c>
      <c r="BH203" s="231">
        <f>IF(N203="sníž. přenesená",J203,0)</f>
        <v>0</v>
      </c>
      <c r="BI203" s="231">
        <f>IF(N203="nulová",J203,0)</f>
        <v>0</v>
      </c>
      <c r="BJ203" s="18" t="s">
        <v>81</v>
      </c>
      <c r="BK203" s="231">
        <f>ROUND(I203*H203,2)</f>
        <v>0</v>
      </c>
      <c r="BL203" s="18" t="s">
        <v>168</v>
      </c>
      <c r="BM203" s="230" t="s">
        <v>831</v>
      </c>
    </row>
    <row r="204" s="2" customFormat="1">
      <c r="A204" s="39"/>
      <c r="B204" s="40"/>
      <c r="C204" s="41"/>
      <c r="D204" s="232" t="s">
        <v>170</v>
      </c>
      <c r="E204" s="41"/>
      <c r="F204" s="233" t="s">
        <v>2934</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170</v>
      </c>
      <c r="AU204" s="18" t="s">
        <v>83</v>
      </c>
    </row>
    <row r="205" s="2" customFormat="1" ht="16.5" customHeight="1">
      <c r="A205" s="39"/>
      <c r="B205" s="40"/>
      <c r="C205" s="219" t="s">
        <v>499</v>
      </c>
      <c r="D205" s="219" t="s">
        <v>163</v>
      </c>
      <c r="E205" s="220" t="s">
        <v>2935</v>
      </c>
      <c r="F205" s="221" t="s">
        <v>2936</v>
      </c>
      <c r="G205" s="222" t="s">
        <v>693</v>
      </c>
      <c r="H205" s="223">
        <v>97</v>
      </c>
      <c r="I205" s="224"/>
      <c r="J205" s="225">
        <f>ROUND(I205*H205,2)</f>
        <v>0</v>
      </c>
      <c r="K205" s="221" t="s">
        <v>1</v>
      </c>
      <c r="L205" s="45"/>
      <c r="M205" s="226" t="s">
        <v>1</v>
      </c>
      <c r="N205" s="227" t="s">
        <v>38</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168</v>
      </c>
      <c r="AT205" s="230" t="s">
        <v>163</v>
      </c>
      <c r="AU205" s="230" t="s">
        <v>83</v>
      </c>
      <c r="AY205" s="18" t="s">
        <v>160</v>
      </c>
      <c r="BE205" s="231">
        <f>IF(N205="základní",J205,0)</f>
        <v>0</v>
      </c>
      <c r="BF205" s="231">
        <f>IF(N205="snížená",J205,0)</f>
        <v>0</v>
      </c>
      <c r="BG205" s="231">
        <f>IF(N205="zákl. přenesená",J205,0)</f>
        <v>0</v>
      </c>
      <c r="BH205" s="231">
        <f>IF(N205="sníž. přenesená",J205,0)</f>
        <v>0</v>
      </c>
      <c r="BI205" s="231">
        <f>IF(N205="nulová",J205,0)</f>
        <v>0</v>
      </c>
      <c r="BJ205" s="18" t="s">
        <v>81</v>
      </c>
      <c r="BK205" s="231">
        <f>ROUND(I205*H205,2)</f>
        <v>0</v>
      </c>
      <c r="BL205" s="18" t="s">
        <v>168</v>
      </c>
      <c r="BM205" s="230" t="s">
        <v>844</v>
      </c>
    </row>
    <row r="206" s="2" customFormat="1">
      <c r="A206" s="39"/>
      <c r="B206" s="40"/>
      <c r="C206" s="41"/>
      <c r="D206" s="232" t="s">
        <v>170</v>
      </c>
      <c r="E206" s="41"/>
      <c r="F206" s="233" t="s">
        <v>2936</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170</v>
      </c>
      <c r="AU206" s="18" t="s">
        <v>83</v>
      </c>
    </row>
    <row r="207" s="2" customFormat="1" ht="16.5" customHeight="1">
      <c r="A207" s="39"/>
      <c r="B207" s="40"/>
      <c r="C207" s="219" t="s">
        <v>515</v>
      </c>
      <c r="D207" s="219" t="s">
        <v>163</v>
      </c>
      <c r="E207" s="220" t="s">
        <v>2937</v>
      </c>
      <c r="F207" s="221" t="s">
        <v>2938</v>
      </c>
      <c r="G207" s="222" t="s">
        <v>693</v>
      </c>
      <c r="H207" s="223">
        <v>22</v>
      </c>
      <c r="I207" s="224"/>
      <c r="J207" s="225">
        <f>ROUND(I207*H207,2)</f>
        <v>0</v>
      </c>
      <c r="K207" s="221" t="s">
        <v>1</v>
      </c>
      <c r="L207" s="45"/>
      <c r="M207" s="226" t="s">
        <v>1</v>
      </c>
      <c r="N207" s="227" t="s">
        <v>38</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168</v>
      </c>
      <c r="AT207" s="230" t="s">
        <v>163</v>
      </c>
      <c r="AU207" s="230" t="s">
        <v>83</v>
      </c>
      <c r="AY207" s="18" t="s">
        <v>160</v>
      </c>
      <c r="BE207" s="231">
        <f>IF(N207="základní",J207,0)</f>
        <v>0</v>
      </c>
      <c r="BF207" s="231">
        <f>IF(N207="snížená",J207,0)</f>
        <v>0</v>
      </c>
      <c r="BG207" s="231">
        <f>IF(N207="zákl. přenesená",J207,0)</f>
        <v>0</v>
      </c>
      <c r="BH207" s="231">
        <f>IF(N207="sníž. přenesená",J207,0)</f>
        <v>0</v>
      </c>
      <c r="BI207" s="231">
        <f>IF(N207="nulová",J207,0)</f>
        <v>0</v>
      </c>
      <c r="BJ207" s="18" t="s">
        <v>81</v>
      </c>
      <c r="BK207" s="231">
        <f>ROUND(I207*H207,2)</f>
        <v>0</v>
      </c>
      <c r="BL207" s="18" t="s">
        <v>168</v>
      </c>
      <c r="BM207" s="230" t="s">
        <v>853</v>
      </c>
    </row>
    <row r="208" s="2" customFormat="1">
      <c r="A208" s="39"/>
      <c r="B208" s="40"/>
      <c r="C208" s="41"/>
      <c r="D208" s="232" t="s">
        <v>170</v>
      </c>
      <c r="E208" s="41"/>
      <c r="F208" s="233" t="s">
        <v>2938</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170</v>
      </c>
      <c r="AU208" s="18" t="s">
        <v>83</v>
      </c>
    </row>
    <row r="209" s="2" customFormat="1" ht="16.5" customHeight="1">
      <c r="A209" s="39"/>
      <c r="B209" s="40"/>
      <c r="C209" s="219" t="s">
        <v>526</v>
      </c>
      <c r="D209" s="219" t="s">
        <v>163</v>
      </c>
      <c r="E209" s="220" t="s">
        <v>2939</v>
      </c>
      <c r="F209" s="221" t="s">
        <v>2940</v>
      </c>
      <c r="G209" s="222" t="s">
        <v>693</v>
      </c>
      <c r="H209" s="223">
        <v>6</v>
      </c>
      <c r="I209" s="224"/>
      <c r="J209" s="225">
        <f>ROUND(I209*H209,2)</f>
        <v>0</v>
      </c>
      <c r="K209" s="221" t="s">
        <v>1</v>
      </c>
      <c r="L209" s="45"/>
      <c r="M209" s="226" t="s">
        <v>1</v>
      </c>
      <c r="N209" s="227" t="s">
        <v>38</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168</v>
      </c>
      <c r="AT209" s="230" t="s">
        <v>163</v>
      </c>
      <c r="AU209" s="230" t="s">
        <v>83</v>
      </c>
      <c r="AY209" s="18" t="s">
        <v>160</v>
      </c>
      <c r="BE209" s="231">
        <f>IF(N209="základní",J209,0)</f>
        <v>0</v>
      </c>
      <c r="BF209" s="231">
        <f>IF(N209="snížená",J209,0)</f>
        <v>0</v>
      </c>
      <c r="BG209" s="231">
        <f>IF(N209="zákl. přenesená",J209,0)</f>
        <v>0</v>
      </c>
      <c r="BH209" s="231">
        <f>IF(N209="sníž. přenesená",J209,0)</f>
        <v>0</v>
      </c>
      <c r="BI209" s="231">
        <f>IF(N209="nulová",J209,0)</f>
        <v>0</v>
      </c>
      <c r="BJ209" s="18" t="s">
        <v>81</v>
      </c>
      <c r="BK209" s="231">
        <f>ROUND(I209*H209,2)</f>
        <v>0</v>
      </c>
      <c r="BL209" s="18" t="s">
        <v>168</v>
      </c>
      <c r="BM209" s="230" t="s">
        <v>864</v>
      </c>
    </row>
    <row r="210" s="2" customFormat="1">
      <c r="A210" s="39"/>
      <c r="B210" s="40"/>
      <c r="C210" s="41"/>
      <c r="D210" s="232" t="s">
        <v>170</v>
      </c>
      <c r="E210" s="41"/>
      <c r="F210" s="233" t="s">
        <v>2940</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170</v>
      </c>
      <c r="AU210" s="18" t="s">
        <v>83</v>
      </c>
    </row>
    <row r="211" s="2" customFormat="1" ht="16.5" customHeight="1">
      <c r="A211" s="39"/>
      <c r="B211" s="40"/>
      <c r="C211" s="219" t="s">
        <v>530</v>
      </c>
      <c r="D211" s="219" t="s">
        <v>163</v>
      </c>
      <c r="E211" s="220" t="s">
        <v>2941</v>
      </c>
      <c r="F211" s="221" t="s">
        <v>2942</v>
      </c>
      <c r="G211" s="222" t="s">
        <v>693</v>
      </c>
      <c r="H211" s="223">
        <v>12</v>
      </c>
      <c r="I211" s="224"/>
      <c r="J211" s="225">
        <f>ROUND(I211*H211,2)</f>
        <v>0</v>
      </c>
      <c r="K211" s="221" t="s">
        <v>1</v>
      </c>
      <c r="L211" s="45"/>
      <c r="M211" s="226" t="s">
        <v>1</v>
      </c>
      <c r="N211" s="227" t="s">
        <v>38</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168</v>
      </c>
      <c r="AT211" s="230" t="s">
        <v>163</v>
      </c>
      <c r="AU211" s="230" t="s">
        <v>83</v>
      </c>
      <c r="AY211" s="18" t="s">
        <v>160</v>
      </c>
      <c r="BE211" s="231">
        <f>IF(N211="základní",J211,0)</f>
        <v>0</v>
      </c>
      <c r="BF211" s="231">
        <f>IF(N211="snížená",J211,0)</f>
        <v>0</v>
      </c>
      <c r="BG211" s="231">
        <f>IF(N211="zákl. přenesená",J211,0)</f>
        <v>0</v>
      </c>
      <c r="BH211" s="231">
        <f>IF(N211="sníž. přenesená",J211,0)</f>
        <v>0</v>
      </c>
      <c r="BI211" s="231">
        <f>IF(N211="nulová",J211,0)</f>
        <v>0</v>
      </c>
      <c r="BJ211" s="18" t="s">
        <v>81</v>
      </c>
      <c r="BK211" s="231">
        <f>ROUND(I211*H211,2)</f>
        <v>0</v>
      </c>
      <c r="BL211" s="18" t="s">
        <v>168</v>
      </c>
      <c r="BM211" s="230" t="s">
        <v>876</v>
      </c>
    </row>
    <row r="212" s="2" customFormat="1">
      <c r="A212" s="39"/>
      <c r="B212" s="40"/>
      <c r="C212" s="41"/>
      <c r="D212" s="232" t="s">
        <v>170</v>
      </c>
      <c r="E212" s="41"/>
      <c r="F212" s="233" t="s">
        <v>2942</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170</v>
      </c>
      <c r="AU212" s="18" t="s">
        <v>83</v>
      </c>
    </row>
    <row r="213" s="2" customFormat="1" ht="16.5" customHeight="1">
      <c r="A213" s="39"/>
      <c r="B213" s="40"/>
      <c r="C213" s="219" t="s">
        <v>539</v>
      </c>
      <c r="D213" s="219" t="s">
        <v>163</v>
      </c>
      <c r="E213" s="220" t="s">
        <v>2943</v>
      </c>
      <c r="F213" s="221" t="s">
        <v>2944</v>
      </c>
      <c r="G213" s="222" t="s">
        <v>693</v>
      </c>
      <c r="H213" s="223">
        <v>4</v>
      </c>
      <c r="I213" s="224"/>
      <c r="J213" s="225">
        <f>ROUND(I213*H213,2)</f>
        <v>0</v>
      </c>
      <c r="K213" s="221" t="s">
        <v>1</v>
      </c>
      <c r="L213" s="45"/>
      <c r="M213" s="226" t="s">
        <v>1</v>
      </c>
      <c r="N213" s="227" t="s">
        <v>38</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168</v>
      </c>
      <c r="AT213" s="230" t="s">
        <v>163</v>
      </c>
      <c r="AU213" s="230" t="s">
        <v>83</v>
      </c>
      <c r="AY213" s="18" t="s">
        <v>160</v>
      </c>
      <c r="BE213" s="231">
        <f>IF(N213="základní",J213,0)</f>
        <v>0</v>
      </c>
      <c r="BF213" s="231">
        <f>IF(N213="snížená",J213,0)</f>
        <v>0</v>
      </c>
      <c r="BG213" s="231">
        <f>IF(N213="zákl. přenesená",J213,0)</f>
        <v>0</v>
      </c>
      <c r="BH213" s="231">
        <f>IF(N213="sníž. přenesená",J213,0)</f>
        <v>0</v>
      </c>
      <c r="BI213" s="231">
        <f>IF(N213="nulová",J213,0)</f>
        <v>0</v>
      </c>
      <c r="BJ213" s="18" t="s">
        <v>81</v>
      </c>
      <c r="BK213" s="231">
        <f>ROUND(I213*H213,2)</f>
        <v>0</v>
      </c>
      <c r="BL213" s="18" t="s">
        <v>168</v>
      </c>
      <c r="BM213" s="230" t="s">
        <v>886</v>
      </c>
    </row>
    <row r="214" s="2" customFormat="1">
      <c r="A214" s="39"/>
      <c r="B214" s="40"/>
      <c r="C214" s="41"/>
      <c r="D214" s="232" t="s">
        <v>170</v>
      </c>
      <c r="E214" s="41"/>
      <c r="F214" s="233" t="s">
        <v>2944</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170</v>
      </c>
      <c r="AU214" s="18" t="s">
        <v>83</v>
      </c>
    </row>
    <row r="215" s="2" customFormat="1" ht="24.15" customHeight="1">
      <c r="A215" s="39"/>
      <c r="B215" s="40"/>
      <c r="C215" s="219" t="s">
        <v>546</v>
      </c>
      <c r="D215" s="219" t="s">
        <v>163</v>
      </c>
      <c r="E215" s="220" t="s">
        <v>2945</v>
      </c>
      <c r="F215" s="221" t="s">
        <v>2946</v>
      </c>
      <c r="G215" s="222" t="s">
        <v>693</v>
      </c>
      <c r="H215" s="223">
        <v>9</v>
      </c>
      <c r="I215" s="224"/>
      <c r="J215" s="225">
        <f>ROUND(I215*H215,2)</f>
        <v>0</v>
      </c>
      <c r="K215" s="221" t="s">
        <v>1</v>
      </c>
      <c r="L215" s="45"/>
      <c r="M215" s="226" t="s">
        <v>1</v>
      </c>
      <c r="N215" s="227" t="s">
        <v>38</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168</v>
      </c>
      <c r="AT215" s="230" t="s">
        <v>163</v>
      </c>
      <c r="AU215" s="230" t="s">
        <v>83</v>
      </c>
      <c r="AY215" s="18" t="s">
        <v>160</v>
      </c>
      <c r="BE215" s="231">
        <f>IF(N215="základní",J215,0)</f>
        <v>0</v>
      </c>
      <c r="BF215" s="231">
        <f>IF(N215="snížená",J215,0)</f>
        <v>0</v>
      </c>
      <c r="BG215" s="231">
        <f>IF(N215="zákl. přenesená",J215,0)</f>
        <v>0</v>
      </c>
      <c r="BH215" s="231">
        <f>IF(N215="sníž. přenesená",J215,0)</f>
        <v>0</v>
      </c>
      <c r="BI215" s="231">
        <f>IF(N215="nulová",J215,0)</f>
        <v>0</v>
      </c>
      <c r="BJ215" s="18" t="s">
        <v>81</v>
      </c>
      <c r="BK215" s="231">
        <f>ROUND(I215*H215,2)</f>
        <v>0</v>
      </c>
      <c r="BL215" s="18" t="s">
        <v>168</v>
      </c>
      <c r="BM215" s="230" t="s">
        <v>896</v>
      </c>
    </row>
    <row r="216" s="2" customFormat="1">
      <c r="A216" s="39"/>
      <c r="B216" s="40"/>
      <c r="C216" s="41"/>
      <c r="D216" s="232" t="s">
        <v>170</v>
      </c>
      <c r="E216" s="41"/>
      <c r="F216" s="233" t="s">
        <v>2946</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170</v>
      </c>
      <c r="AU216" s="18" t="s">
        <v>83</v>
      </c>
    </row>
    <row r="217" s="2" customFormat="1" ht="24.15" customHeight="1">
      <c r="A217" s="39"/>
      <c r="B217" s="40"/>
      <c r="C217" s="219" t="s">
        <v>554</v>
      </c>
      <c r="D217" s="219" t="s">
        <v>163</v>
      </c>
      <c r="E217" s="220" t="s">
        <v>2947</v>
      </c>
      <c r="F217" s="221" t="s">
        <v>2948</v>
      </c>
      <c r="G217" s="222" t="s">
        <v>693</v>
      </c>
      <c r="H217" s="223">
        <v>43</v>
      </c>
      <c r="I217" s="224"/>
      <c r="J217" s="225">
        <f>ROUND(I217*H217,2)</f>
        <v>0</v>
      </c>
      <c r="K217" s="221" t="s">
        <v>1</v>
      </c>
      <c r="L217" s="45"/>
      <c r="M217" s="226" t="s">
        <v>1</v>
      </c>
      <c r="N217" s="227" t="s">
        <v>38</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168</v>
      </c>
      <c r="AT217" s="230" t="s">
        <v>163</v>
      </c>
      <c r="AU217" s="230" t="s">
        <v>83</v>
      </c>
      <c r="AY217" s="18" t="s">
        <v>160</v>
      </c>
      <c r="BE217" s="231">
        <f>IF(N217="základní",J217,0)</f>
        <v>0</v>
      </c>
      <c r="BF217" s="231">
        <f>IF(N217="snížená",J217,0)</f>
        <v>0</v>
      </c>
      <c r="BG217" s="231">
        <f>IF(N217="zákl. přenesená",J217,0)</f>
        <v>0</v>
      </c>
      <c r="BH217" s="231">
        <f>IF(N217="sníž. přenesená",J217,0)</f>
        <v>0</v>
      </c>
      <c r="BI217" s="231">
        <f>IF(N217="nulová",J217,0)</f>
        <v>0</v>
      </c>
      <c r="BJ217" s="18" t="s">
        <v>81</v>
      </c>
      <c r="BK217" s="231">
        <f>ROUND(I217*H217,2)</f>
        <v>0</v>
      </c>
      <c r="BL217" s="18" t="s">
        <v>168</v>
      </c>
      <c r="BM217" s="230" t="s">
        <v>908</v>
      </c>
    </row>
    <row r="218" s="2" customFormat="1">
      <c r="A218" s="39"/>
      <c r="B218" s="40"/>
      <c r="C218" s="41"/>
      <c r="D218" s="232" t="s">
        <v>170</v>
      </c>
      <c r="E218" s="41"/>
      <c r="F218" s="233" t="s">
        <v>2948</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170</v>
      </c>
      <c r="AU218" s="18" t="s">
        <v>83</v>
      </c>
    </row>
    <row r="219" s="2" customFormat="1" ht="24.15" customHeight="1">
      <c r="A219" s="39"/>
      <c r="B219" s="40"/>
      <c r="C219" s="219" t="s">
        <v>562</v>
      </c>
      <c r="D219" s="219" t="s">
        <v>163</v>
      </c>
      <c r="E219" s="220" t="s">
        <v>2949</v>
      </c>
      <c r="F219" s="221" t="s">
        <v>2950</v>
      </c>
      <c r="G219" s="222" t="s">
        <v>693</v>
      </c>
      <c r="H219" s="223">
        <v>50</v>
      </c>
      <c r="I219" s="224"/>
      <c r="J219" s="225">
        <f>ROUND(I219*H219,2)</f>
        <v>0</v>
      </c>
      <c r="K219" s="221" t="s">
        <v>1</v>
      </c>
      <c r="L219" s="45"/>
      <c r="M219" s="226" t="s">
        <v>1</v>
      </c>
      <c r="N219" s="227" t="s">
        <v>38</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168</v>
      </c>
      <c r="AT219" s="230" t="s">
        <v>163</v>
      </c>
      <c r="AU219" s="230" t="s">
        <v>83</v>
      </c>
      <c r="AY219" s="18" t="s">
        <v>160</v>
      </c>
      <c r="BE219" s="231">
        <f>IF(N219="základní",J219,0)</f>
        <v>0</v>
      </c>
      <c r="BF219" s="231">
        <f>IF(N219="snížená",J219,0)</f>
        <v>0</v>
      </c>
      <c r="BG219" s="231">
        <f>IF(N219="zákl. přenesená",J219,0)</f>
        <v>0</v>
      </c>
      <c r="BH219" s="231">
        <f>IF(N219="sníž. přenesená",J219,0)</f>
        <v>0</v>
      </c>
      <c r="BI219" s="231">
        <f>IF(N219="nulová",J219,0)</f>
        <v>0</v>
      </c>
      <c r="BJ219" s="18" t="s">
        <v>81</v>
      </c>
      <c r="BK219" s="231">
        <f>ROUND(I219*H219,2)</f>
        <v>0</v>
      </c>
      <c r="BL219" s="18" t="s">
        <v>168</v>
      </c>
      <c r="BM219" s="230" t="s">
        <v>924</v>
      </c>
    </row>
    <row r="220" s="2" customFormat="1">
      <c r="A220" s="39"/>
      <c r="B220" s="40"/>
      <c r="C220" s="41"/>
      <c r="D220" s="232" t="s">
        <v>170</v>
      </c>
      <c r="E220" s="41"/>
      <c r="F220" s="233" t="s">
        <v>2950</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170</v>
      </c>
      <c r="AU220" s="18" t="s">
        <v>83</v>
      </c>
    </row>
    <row r="221" s="2" customFormat="1" ht="16.5" customHeight="1">
      <c r="A221" s="39"/>
      <c r="B221" s="40"/>
      <c r="C221" s="219" t="s">
        <v>580</v>
      </c>
      <c r="D221" s="219" t="s">
        <v>163</v>
      </c>
      <c r="E221" s="220" t="s">
        <v>2951</v>
      </c>
      <c r="F221" s="221" t="s">
        <v>2952</v>
      </c>
      <c r="G221" s="222" t="s">
        <v>693</v>
      </c>
      <c r="H221" s="223">
        <v>50</v>
      </c>
      <c r="I221" s="224"/>
      <c r="J221" s="225">
        <f>ROUND(I221*H221,2)</f>
        <v>0</v>
      </c>
      <c r="K221" s="221" t="s">
        <v>1</v>
      </c>
      <c r="L221" s="45"/>
      <c r="M221" s="226" t="s">
        <v>1</v>
      </c>
      <c r="N221" s="227" t="s">
        <v>38</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168</v>
      </c>
      <c r="AT221" s="230" t="s">
        <v>163</v>
      </c>
      <c r="AU221" s="230" t="s">
        <v>83</v>
      </c>
      <c r="AY221" s="18" t="s">
        <v>160</v>
      </c>
      <c r="BE221" s="231">
        <f>IF(N221="základní",J221,0)</f>
        <v>0</v>
      </c>
      <c r="BF221" s="231">
        <f>IF(N221="snížená",J221,0)</f>
        <v>0</v>
      </c>
      <c r="BG221" s="231">
        <f>IF(N221="zákl. přenesená",J221,0)</f>
        <v>0</v>
      </c>
      <c r="BH221" s="231">
        <f>IF(N221="sníž. přenesená",J221,0)</f>
        <v>0</v>
      </c>
      <c r="BI221" s="231">
        <f>IF(N221="nulová",J221,0)</f>
        <v>0</v>
      </c>
      <c r="BJ221" s="18" t="s">
        <v>81</v>
      </c>
      <c r="BK221" s="231">
        <f>ROUND(I221*H221,2)</f>
        <v>0</v>
      </c>
      <c r="BL221" s="18" t="s">
        <v>168</v>
      </c>
      <c r="BM221" s="230" t="s">
        <v>936</v>
      </c>
    </row>
    <row r="222" s="2" customFormat="1">
      <c r="A222" s="39"/>
      <c r="B222" s="40"/>
      <c r="C222" s="41"/>
      <c r="D222" s="232" t="s">
        <v>170</v>
      </c>
      <c r="E222" s="41"/>
      <c r="F222" s="233" t="s">
        <v>2952</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170</v>
      </c>
      <c r="AU222" s="18" t="s">
        <v>83</v>
      </c>
    </row>
    <row r="223" s="12" customFormat="1" ht="22.8" customHeight="1">
      <c r="A223" s="12"/>
      <c r="B223" s="203"/>
      <c r="C223" s="204"/>
      <c r="D223" s="205" t="s">
        <v>72</v>
      </c>
      <c r="E223" s="217" t="s">
        <v>2953</v>
      </c>
      <c r="F223" s="217" t="s">
        <v>2954</v>
      </c>
      <c r="G223" s="204"/>
      <c r="H223" s="204"/>
      <c r="I223" s="207"/>
      <c r="J223" s="218">
        <f>BK223</f>
        <v>0</v>
      </c>
      <c r="K223" s="204"/>
      <c r="L223" s="209"/>
      <c r="M223" s="210"/>
      <c r="N223" s="211"/>
      <c r="O223" s="211"/>
      <c r="P223" s="212">
        <f>SUM(P224:P251)</f>
        <v>0</v>
      </c>
      <c r="Q223" s="211"/>
      <c r="R223" s="212">
        <f>SUM(R224:R251)</f>
        <v>0</v>
      </c>
      <c r="S223" s="211"/>
      <c r="T223" s="213">
        <f>SUM(T224:T251)</f>
        <v>0</v>
      </c>
      <c r="U223" s="12"/>
      <c r="V223" s="12"/>
      <c r="W223" s="12"/>
      <c r="X223" s="12"/>
      <c r="Y223" s="12"/>
      <c r="Z223" s="12"/>
      <c r="AA223" s="12"/>
      <c r="AB223" s="12"/>
      <c r="AC223" s="12"/>
      <c r="AD223" s="12"/>
      <c r="AE223" s="12"/>
      <c r="AR223" s="214" t="s">
        <v>81</v>
      </c>
      <c r="AT223" s="215" t="s">
        <v>72</v>
      </c>
      <c r="AU223" s="215" t="s">
        <v>81</v>
      </c>
      <c r="AY223" s="214" t="s">
        <v>160</v>
      </c>
      <c r="BK223" s="216">
        <f>SUM(BK224:BK251)</f>
        <v>0</v>
      </c>
    </row>
    <row r="224" s="2" customFormat="1" ht="16.5" customHeight="1">
      <c r="A224" s="39"/>
      <c r="B224" s="40"/>
      <c r="C224" s="219" t="s">
        <v>587</v>
      </c>
      <c r="D224" s="219" t="s">
        <v>163</v>
      </c>
      <c r="E224" s="220" t="s">
        <v>2955</v>
      </c>
      <c r="F224" s="221" t="s">
        <v>2956</v>
      </c>
      <c r="G224" s="222" t="s">
        <v>2957</v>
      </c>
      <c r="H224" s="223">
        <v>20</v>
      </c>
      <c r="I224" s="224"/>
      <c r="J224" s="225">
        <f>ROUND(I224*H224,2)</f>
        <v>0</v>
      </c>
      <c r="K224" s="221" t="s">
        <v>1</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168</v>
      </c>
      <c r="AT224" s="230" t="s">
        <v>163</v>
      </c>
      <c r="AU224" s="230" t="s">
        <v>83</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168</v>
      </c>
      <c r="BM224" s="230" t="s">
        <v>950</v>
      </c>
    </row>
    <row r="225" s="2" customFormat="1">
      <c r="A225" s="39"/>
      <c r="B225" s="40"/>
      <c r="C225" s="41"/>
      <c r="D225" s="232" t="s">
        <v>170</v>
      </c>
      <c r="E225" s="41"/>
      <c r="F225" s="233" t="s">
        <v>2956</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83</v>
      </c>
    </row>
    <row r="226" s="2" customFormat="1" ht="16.5" customHeight="1">
      <c r="A226" s="39"/>
      <c r="B226" s="40"/>
      <c r="C226" s="219" t="s">
        <v>603</v>
      </c>
      <c r="D226" s="219" t="s">
        <v>163</v>
      </c>
      <c r="E226" s="220" t="s">
        <v>2958</v>
      </c>
      <c r="F226" s="221" t="s">
        <v>2959</v>
      </c>
      <c r="G226" s="222" t="s">
        <v>2957</v>
      </c>
      <c r="H226" s="223">
        <v>10</v>
      </c>
      <c r="I226" s="224"/>
      <c r="J226" s="225">
        <f>ROUND(I226*H226,2)</f>
        <v>0</v>
      </c>
      <c r="K226" s="221" t="s">
        <v>1</v>
      </c>
      <c r="L226" s="45"/>
      <c r="M226" s="226" t="s">
        <v>1</v>
      </c>
      <c r="N226" s="227" t="s">
        <v>38</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168</v>
      </c>
      <c r="AT226" s="230" t="s">
        <v>163</v>
      </c>
      <c r="AU226" s="230" t="s">
        <v>83</v>
      </c>
      <c r="AY226" s="18" t="s">
        <v>160</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168</v>
      </c>
      <c r="BM226" s="230" t="s">
        <v>962</v>
      </c>
    </row>
    <row r="227" s="2" customFormat="1">
      <c r="A227" s="39"/>
      <c r="B227" s="40"/>
      <c r="C227" s="41"/>
      <c r="D227" s="232" t="s">
        <v>170</v>
      </c>
      <c r="E227" s="41"/>
      <c r="F227" s="233" t="s">
        <v>2959</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170</v>
      </c>
      <c r="AU227" s="18" t="s">
        <v>83</v>
      </c>
    </row>
    <row r="228" s="2" customFormat="1" ht="16.5" customHeight="1">
      <c r="A228" s="39"/>
      <c r="B228" s="40"/>
      <c r="C228" s="219" t="s">
        <v>611</v>
      </c>
      <c r="D228" s="219" t="s">
        <v>163</v>
      </c>
      <c r="E228" s="220" t="s">
        <v>2960</v>
      </c>
      <c r="F228" s="221" t="s">
        <v>2961</v>
      </c>
      <c r="G228" s="222" t="s">
        <v>2957</v>
      </c>
      <c r="H228" s="223">
        <v>10</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168</v>
      </c>
      <c r="AT228" s="230" t="s">
        <v>163</v>
      </c>
      <c r="AU228" s="230" t="s">
        <v>83</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168</v>
      </c>
      <c r="BM228" s="230" t="s">
        <v>1016</v>
      </c>
    </row>
    <row r="229" s="2" customFormat="1">
      <c r="A229" s="39"/>
      <c r="B229" s="40"/>
      <c r="C229" s="41"/>
      <c r="D229" s="232" t="s">
        <v>170</v>
      </c>
      <c r="E229" s="41"/>
      <c r="F229" s="233" t="s">
        <v>2961</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83</v>
      </c>
    </row>
    <row r="230" s="2" customFormat="1" ht="16.5" customHeight="1">
      <c r="A230" s="39"/>
      <c r="B230" s="40"/>
      <c r="C230" s="219" t="s">
        <v>616</v>
      </c>
      <c r="D230" s="219" t="s">
        <v>163</v>
      </c>
      <c r="E230" s="220" t="s">
        <v>2962</v>
      </c>
      <c r="F230" s="221" t="s">
        <v>2963</v>
      </c>
      <c r="G230" s="222" t="s">
        <v>2957</v>
      </c>
      <c r="H230" s="223">
        <v>10</v>
      </c>
      <c r="I230" s="224"/>
      <c r="J230" s="225">
        <f>ROUND(I230*H230,2)</f>
        <v>0</v>
      </c>
      <c r="K230" s="221" t="s">
        <v>1</v>
      </c>
      <c r="L230" s="45"/>
      <c r="M230" s="226" t="s">
        <v>1</v>
      </c>
      <c r="N230" s="227" t="s">
        <v>38</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168</v>
      </c>
      <c r="AT230" s="230" t="s">
        <v>163</v>
      </c>
      <c r="AU230" s="230" t="s">
        <v>83</v>
      </c>
      <c r="AY230" s="18" t="s">
        <v>160</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168</v>
      </c>
      <c r="BM230" s="230" t="s">
        <v>1027</v>
      </c>
    </row>
    <row r="231" s="2" customFormat="1">
      <c r="A231" s="39"/>
      <c r="B231" s="40"/>
      <c r="C231" s="41"/>
      <c r="D231" s="232" t="s">
        <v>170</v>
      </c>
      <c r="E231" s="41"/>
      <c r="F231" s="233" t="s">
        <v>2963</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170</v>
      </c>
      <c r="AU231" s="18" t="s">
        <v>83</v>
      </c>
    </row>
    <row r="232" s="2" customFormat="1" ht="16.5" customHeight="1">
      <c r="A232" s="39"/>
      <c r="B232" s="40"/>
      <c r="C232" s="219" t="s">
        <v>631</v>
      </c>
      <c r="D232" s="219" t="s">
        <v>163</v>
      </c>
      <c r="E232" s="220" t="s">
        <v>2964</v>
      </c>
      <c r="F232" s="221" t="s">
        <v>2965</v>
      </c>
      <c r="G232" s="222" t="s">
        <v>2957</v>
      </c>
      <c r="H232" s="223">
        <v>35</v>
      </c>
      <c r="I232" s="224"/>
      <c r="J232" s="225">
        <f>ROUND(I232*H232,2)</f>
        <v>0</v>
      </c>
      <c r="K232" s="221" t="s">
        <v>1</v>
      </c>
      <c r="L232" s="45"/>
      <c r="M232" s="226" t="s">
        <v>1</v>
      </c>
      <c r="N232" s="227" t="s">
        <v>38</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168</v>
      </c>
      <c r="AT232" s="230" t="s">
        <v>163</v>
      </c>
      <c r="AU232" s="230" t="s">
        <v>83</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168</v>
      </c>
      <c r="BM232" s="230" t="s">
        <v>1039</v>
      </c>
    </row>
    <row r="233" s="2" customFormat="1">
      <c r="A233" s="39"/>
      <c r="B233" s="40"/>
      <c r="C233" s="41"/>
      <c r="D233" s="232" t="s">
        <v>170</v>
      </c>
      <c r="E233" s="41"/>
      <c r="F233" s="233" t="s">
        <v>2965</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83</v>
      </c>
    </row>
    <row r="234" s="2" customFormat="1" ht="16.5" customHeight="1">
      <c r="A234" s="39"/>
      <c r="B234" s="40"/>
      <c r="C234" s="219" t="s">
        <v>638</v>
      </c>
      <c r="D234" s="219" t="s">
        <v>163</v>
      </c>
      <c r="E234" s="220" t="s">
        <v>2966</v>
      </c>
      <c r="F234" s="221" t="s">
        <v>2967</v>
      </c>
      <c r="G234" s="222" t="s">
        <v>1952</v>
      </c>
      <c r="H234" s="223">
        <v>1</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168</v>
      </c>
      <c r="AT234" s="230" t="s">
        <v>163</v>
      </c>
      <c r="AU234" s="230" t="s">
        <v>83</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168</v>
      </c>
      <c r="BM234" s="230" t="s">
        <v>1074</v>
      </c>
    </row>
    <row r="235" s="2" customFormat="1">
      <c r="A235" s="39"/>
      <c r="B235" s="40"/>
      <c r="C235" s="41"/>
      <c r="D235" s="232" t="s">
        <v>170</v>
      </c>
      <c r="E235" s="41"/>
      <c r="F235" s="233" t="s">
        <v>2967</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83</v>
      </c>
    </row>
    <row r="236" s="2" customFormat="1" ht="16.5" customHeight="1">
      <c r="A236" s="39"/>
      <c r="B236" s="40"/>
      <c r="C236" s="219" t="s">
        <v>645</v>
      </c>
      <c r="D236" s="219" t="s">
        <v>163</v>
      </c>
      <c r="E236" s="220" t="s">
        <v>2968</v>
      </c>
      <c r="F236" s="221" t="s">
        <v>2969</v>
      </c>
      <c r="G236" s="222" t="s">
        <v>2957</v>
      </c>
      <c r="H236" s="223">
        <v>200</v>
      </c>
      <c r="I236" s="224"/>
      <c r="J236" s="225">
        <f>ROUND(I236*H236,2)</f>
        <v>0</v>
      </c>
      <c r="K236" s="221" t="s">
        <v>1</v>
      </c>
      <c r="L236" s="45"/>
      <c r="M236" s="226" t="s">
        <v>1</v>
      </c>
      <c r="N236" s="227" t="s">
        <v>38</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168</v>
      </c>
      <c r="AT236" s="230" t="s">
        <v>163</v>
      </c>
      <c r="AU236" s="230" t="s">
        <v>83</v>
      </c>
      <c r="AY236" s="18" t="s">
        <v>160</v>
      </c>
      <c r="BE236" s="231">
        <f>IF(N236="základní",J236,0)</f>
        <v>0</v>
      </c>
      <c r="BF236" s="231">
        <f>IF(N236="snížená",J236,0)</f>
        <v>0</v>
      </c>
      <c r="BG236" s="231">
        <f>IF(N236="zákl. přenesená",J236,0)</f>
        <v>0</v>
      </c>
      <c r="BH236" s="231">
        <f>IF(N236="sníž. přenesená",J236,0)</f>
        <v>0</v>
      </c>
      <c r="BI236" s="231">
        <f>IF(N236="nulová",J236,0)</f>
        <v>0</v>
      </c>
      <c r="BJ236" s="18" t="s">
        <v>81</v>
      </c>
      <c r="BK236" s="231">
        <f>ROUND(I236*H236,2)</f>
        <v>0</v>
      </c>
      <c r="BL236" s="18" t="s">
        <v>168</v>
      </c>
      <c r="BM236" s="230" t="s">
        <v>1085</v>
      </c>
    </row>
    <row r="237" s="2" customFormat="1">
      <c r="A237" s="39"/>
      <c r="B237" s="40"/>
      <c r="C237" s="41"/>
      <c r="D237" s="232" t="s">
        <v>170</v>
      </c>
      <c r="E237" s="41"/>
      <c r="F237" s="233" t="s">
        <v>2969</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170</v>
      </c>
      <c r="AU237" s="18" t="s">
        <v>83</v>
      </c>
    </row>
    <row r="238" s="2" customFormat="1" ht="16.5" customHeight="1">
      <c r="A238" s="39"/>
      <c r="B238" s="40"/>
      <c r="C238" s="219" t="s">
        <v>651</v>
      </c>
      <c r="D238" s="219" t="s">
        <v>163</v>
      </c>
      <c r="E238" s="220" t="s">
        <v>2970</v>
      </c>
      <c r="F238" s="221" t="s">
        <v>2971</v>
      </c>
      <c r="G238" s="222" t="s">
        <v>236</v>
      </c>
      <c r="H238" s="223">
        <v>300</v>
      </c>
      <c r="I238" s="224"/>
      <c r="J238" s="225">
        <f>ROUND(I238*H238,2)</f>
        <v>0</v>
      </c>
      <c r="K238" s="221" t="s">
        <v>1</v>
      </c>
      <c r="L238" s="45"/>
      <c r="M238" s="226" t="s">
        <v>1</v>
      </c>
      <c r="N238" s="227" t="s">
        <v>38</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168</v>
      </c>
      <c r="AT238" s="230" t="s">
        <v>163</v>
      </c>
      <c r="AU238" s="230" t="s">
        <v>83</v>
      </c>
      <c r="AY238" s="18" t="s">
        <v>160</v>
      </c>
      <c r="BE238" s="231">
        <f>IF(N238="základní",J238,0)</f>
        <v>0</v>
      </c>
      <c r="BF238" s="231">
        <f>IF(N238="snížená",J238,0)</f>
        <v>0</v>
      </c>
      <c r="BG238" s="231">
        <f>IF(N238="zákl. přenesená",J238,0)</f>
        <v>0</v>
      </c>
      <c r="BH238" s="231">
        <f>IF(N238="sníž. přenesená",J238,0)</f>
        <v>0</v>
      </c>
      <c r="BI238" s="231">
        <f>IF(N238="nulová",J238,0)</f>
        <v>0</v>
      </c>
      <c r="BJ238" s="18" t="s">
        <v>81</v>
      </c>
      <c r="BK238" s="231">
        <f>ROUND(I238*H238,2)</f>
        <v>0</v>
      </c>
      <c r="BL238" s="18" t="s">
        <v>168</v>
      </c>
      <c r="BM238" s="230" t="s">
        <v>1097</v>
      </c>
    </row>
    <row r="239" s="2" customFormat="1">
      <c r="A239" s="39"/>
      <c r="B239" s="40"/>
      <c r="C239" s="41"/>
      <c r="D239" s="232" t="s">
        <v>170</v>
      </c>
      <c r="E239" s="41"/>
      <c r="F239" s="233" t="s">
        <v>2971</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170</v>
      </c>
      <c r="AU239" s="18" t="s">
        <v>83</v>
      </c>
    </row>
    <row r="240" s="2" customFormat="1" ht="16.5" customHeight="1">
      <c r="A240" s="39"/>
      <c r="B240" s="40"/>
      <c r="C240" s="219" t="s">
        <v>658</v>
      </c>
      <c r="D240" s="219" t="s">
        <v>163</v>
      </c>
      <c r="E240" s="220" t="s">
        <v>2972</v>
      </c>
      <c r="F240" s="221" t="s">
        <v>2973</v>
      </c>
      <c r="G240" s="222" t="s">
        <v>236</v>
      </c>
      <c r="H240" s="223">
        <v>400</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168</v>
      </c>
      <c r="AT240" s="230" t="s">
        <v>163</v>
      </c>
      <c r="AU240" s="230" t="s">
        <v>83</v>
      </c>
      <c r="AY240" s="18" t="s">
        <v>160</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168</v>
      </c>
      <c r="BM240" s="230" t="s">
        <v>1108</v>
      </c>
    </row>
    <row r="241" s="2" customFormat="1">
      <c r="A241" s="39"/>
      <c r="B241" s="40"/>
      <c r="C241" s="41"/>
      <c r="D241" s="232" t="s">
        <v>170</v>
      </c>
      <c r="E241" s="41"/>
      <c r="F241" s="233" t="s">
        <v>2973</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170</v>
      </c>
      <c r="AU241" s="18" t="s">
        <v>83</v>
      </c>
    </row>
    <row r="242" s="2" customFormat="1" ht="16.5" customHeight="1">
      <c r="A242" s="39"/>
      <c r="B242" s="40"/>
      <c r="C242" s="219" t="s">
        <v>666</v>
      </c>
      <c r="D242" s="219" t="s">
        <v>163</v>
      </c>
      <c r="E242" s="220" t="s">
        <v>2974</v>
      </c>
      <c r="F242" s="221" t="s">
        <v>2975</v>
      </c>
      <c r="G242" s="222" t="s">
        <v>693</v>
      </c>
      <c r="H242" s="223">
        <v>50</v>
      </c>
      <c r="I242" s="224"/>
      <c r="J242" s="225">
        <f>ROUND(I242*H242,2)</f>
        <v>0</v>
      </c>
      <c r="K242" s="221" t="s">
        <v>1</v>
      </c>
      <c r="L242" s="45"/>
      <c r="M242" s="226" t="s">
        <v>1</v>
      </c>
      <c r="N242" s="227" t="s">
        <v>38</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168</v>
      </c>
      <c r="AT242" s="230" t="s">
        <v>163</v>
      </c>
      <c r="AU242" s="230" t="s">
        <v>83</v>
      </c>
      <c r="AY242" s="18" t="s">
        <v>160</v>
      </c>
      <c r="BE242" s="231">
        <f>IF(N242="základní",J242,0)</f>
        <v>0</v>
      </c>
      <c r="BF242" s="231">
        <f>IF(N242="snížená",J242,0)</f>
        <v>0</v>
      </c>
      <c r="BG242" s="231">
        <f>IF(N242="zákl. přenesená",J242,0)</f>
        <v>0</v>
      </c>
      <c r="BH242" s="231">
        <f>IF(N242="sníž. přenesená",J242,0)</f>
        <v>0</v>
      </c>
      <c r="BI242" s="231">
        <f>IF(N242="nulová",J242,0)</f>
        <v>0</v>
      </c>
      <c r="BJ242" s="18" t="s">
        <v>81</v>
      </c>
      <c r="BK242" s="231">
        <f>ROUND(I242*H242,2)</f>
        <v>0</v>
      </c>
      <c r="BL242" s="18" t="s">
        <v>168</v>
      </c>
      <c r="BM242" s="230" t="s">
        <v>1120</v>
      </c>
    </row>
    <row r="243" s="2" customFormat="1">
      <c r="A243" s="39"/>
      <c r="B243" s="40"/>
      <c r="C243" s="41"/>
      <c r="D243" s="232" t="s">
        <v>170</v>
      </c>
      <c r="E243" s="41"/>
      <c r="F243" s="233" t="s">
        <v>2975</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170</v>
      </c>
      <c r="AU243" s="18" t="s">
        <v>83</v>
      </c>
    </row>
    <row r="244" s="2" customFormat="1" ht="16.5" customHeight="1">
      <c r="A244" s="39"/>
      <c r="B244" s="40"/>
      <c r="C244" s="219" t="s">
        <v>674</v>
      </c>
      <c r="D244" s="219" t="s">
        <v>163</v>
      </c>
      <c r="E244" s="220" t="s">
        <v>2976</v>
      </c>
      <c r="F244" s="221" t="s">
        <v>2977</v>
      </c>
      <c r="G244" s="222" t="s">
        <v>2957</v>
      </c>
      <c r="H244" s="223">
        <v>30</v>
      </c>
      <c r="I244" s="224"/>
      <c r="J244" s="225">
        <f>ROUND(I244*H244,2)</f>
        <v>0</v>
      </c>
      <c r="K244" s="221" t="s">
        <v>1</v>
      </c>
      <c r="L244" s="45"/>
      <c r="M244" s="226" t="s">
        <v>1</v>
      </c>
      <c r="N244" s="227" t="s">
        <v>38</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168</v>
      </c>
      <c r="AT244" s="230" t="s">
        <v>163</v>
      </c>
      <c r="AU244" s="230" t="s">
        <v>83</v>
      </c>
      <c r="AY244" s="18" t="s">
        <v>160</v>
      </c>
      <c r="BE244" s="231">
        <f>IF(N244="základní",J244,0)</f>
        <v>0</v>
      </c>
      <c r="BF244" s="231">
        <f>IF(N244="snížená",J244,0)</f>
        <v>0</v>
      </c>
      <c r="BG244" s="231">
        <f>IF(N244="zákl. přenesená",J244,0)</f>
        <v>0</v>
      </c>
      <c r="BH244" s="231">
        <f>IF(N244="sníž. přenesená",J244,0)</f>
        <v>0</v>
      </c>
      <c r="BI244" s="231">
        <f>IF(N244="nulová",J244,0)</f>
        <v>0</v>
      </c>
      <c r="BJ244" s="18" t="s">
        <v>81</v>
      </c>
      <c r="BK244" s="231">
        <f>ROUND(I244*H244,2)</f>
        <v>0</v>
      </c>
      <c r="BL244" s="18" t="s">
        <v>168</v>
      </c>
      <c r="BM244" s="230" t="s">
        <v>1136</v>
      </c>
    </row>
    <row r="245" s="2" customFormat="1">
      <c r="A245" s="39"/>
      <c r="B245" s="40"/>
      <c r="C245" s="41"/>
      <c r="D245" s="232" t="s">
        <v>170</v>
      </c>
      <c r="E245" s="41"/>
      <c r="F245" s="233" t="s">
        <v>2977</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170</v>
      </c>
      <c r="AU245" s="18" t="s">
        <v>83</v>
      </c>
    </row>
    <row r="246" s="2" customFormat="1" ht="16.5" customHeight="1">
      <c r="A246" s="39"/>
      <c r="B246" s="40"/>
      <c r="C246" s="219" t="s">
        <v>681</v>
      </c>
      <c r="D246" s="219" t="s">
        <v>163</v>
      </c>
      <c r="E246" s="220" t="s">
        <v>2978</v>
      </c>
      <c r="F246" s="221" t="s">
        <v>2979</v>
      </c>
      <c r="G246" s="222" t="s">
        <v>2980</v>
      </c>
      <c r="H246" s="223">
        <v>15</v>
      </c>
      <c r="I246" s="224"/>
      <c r="J246" s="225">
        <f>ROUND(I246*H246,2)</f>
        <v>0</v>
      </c>
      <c r="K246" s="221" t="s">
        <v>1</v>
      </c>
      <c r="L246" s="45"/>
      <c r="M246" s="226" t="s">
        <v>1</v>
      </c>
      <c r="N246" s="227" t="s">
        <v>38</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168</v>
      </c>
      <c r="AT246" s="230" t="s">
        <v>163</v>
      </c>
      <c r="AU246" s="230" t="s">
        <v>83</v>
      </c>
      <c r="AY246" s="18" t="s">
        <v>160</v>
      </c>
      <c r="BE246" s="231">
        <f>IF(N246="základní",J246,0)</f>
        <v>0</v>
      </c>
      <c r="BF246" s="231">
        <f>IF(N246="snížená",J246,0)</f>
        <v>0</v>
      </c>
      <c r="BG246" s="231">
        <f>IF(N246="zákl. přenesená",J246,0)</f>
        <v>0</v>
      </c>
      <c r="BH246" s="231">
        <f>IF(N246="sníž. přenesená",J246,0)</f>
        <v>0</v>
      </c>
      <c r="BI246" s="231">
        <f>IF(N246="nulová",J246,0)</f>
        <v>0</v>
      </c>
      <c r="BJ246" s="18" t="s">
        <v>81</v>
      </c>
      <c r="BK246" s="231">
        <f>ROUND(I246*H246,2)</f>
        <v>0</v>
      </c>
      <c r="BL246" s="18" t="s">
        <v>168</v>
      </c>
      <c r="BM246" s="230" t="s">
        <v>1149</v>
      </c>
    </row>
    <row r="247" s="2" customFormat="1">
      <c r="A247" s="39"/>
      <c r="B247" s="40"/>
      <c r="C247" s="41"/>
      <c r="D247" s="232" t="s">
        <v>170</v>
      </c>
      <c r="E247" s="41"/>
      <c r="F247" s="233" t="s">
        <v>2979</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170</v>
      </c>
      <c r="AU247" s="18" t="s">
        <v>83</v>
      </c>
    </row>
    <row r="248" s="2" customFormat="1" ht="16.5" customHeight="1">
      <c r="A248" s="39"/>
      <c r="B248" s="40"/>
      <c r="C248" s="219" t="s">
        <v>690</v>
      </c>
      <c r="D248" s="219" t="s">
        <v>163</v>
      </c>
      <c r="E248" s="220" t="s">
        <v>2981</v>
      </c>
      <c r="F248" s="221" t="s">
        <v>2982</v>
      </c>
      <c r="G248" s="222" t="s">
        <v>2957</v>
      </c>
      <c r="H248" s="223">
        <v>30</v>
      </c>
      <c r="I248" s="224"/>
      <c r="J248" s="225">
        <f>ROUND(I248*H248,2)</f>
        <v>0</v>
      </c>
      <c r="K248" s="221" t="s">
        <v>1</v>
      </c>
      <c r="L248" s="45"/>
      <c r="M248" s="226" t="s">
        <v>1</v>
      </c>
      <c r="N248" s="227" t="s">
        <v>38</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168</v>
      </c>
      <c r="AT248" s="230" t="s">
        <v>163</v>
      </c>
      <c r="AU248" s="230" t="s">
        <v>83</v>
      </c>
      <c r="AY248" s="18" t="s">
        <v>160</v>
      </c>
      <c r="BE248" s="231">
        <f>IF(N248="základní",J248,0)</f>
        <v>0</v>
      </c>
      <c r="BF248" s="231">
        <f>IF(N248="snížená",J248,0)</f>
        <v>0</v>
      </c>
      <c r="BG248" s="231">
        <f>IF(N248="zákl. přenesená",J248,0)</f>
        <v>0</v>
      </c>
      <c r="BH248" s="231">
        <f>IF(N248="sníž. přenesená",J248,0)</f>
        <v>0</v>
      </c>
      <c r="BI248" s="231">
        <f>IF(N248="nulová",J248,0)</f>
        <v>0</v>
      </c>
      <c r="BJ248" s="18" t="s">
        <v>81</v>
      </c>
      <c r="BK248" s="231">
        <f>ROUND(I248*H248,2)</f>
        <v>0</v>
      </c>
      <c r="BL248" s="18" t="s">
        <v>168</v>
      </c>
      <c r="BM248" s="230" t="s">
        <v>1161</v>
      </c>
    </row>
    <row r="249" s="2" customFormat="1">
      <c r="A249" s="39"/>
      <c r="B249" s="40"/>
      <c r="C249" s="41"/>
      <c r="D249" s="232" t="s">
        <v>170</v>
      </c>
      <c r="E249" s="41"/>
      <c r="F249" s="233" t="s">
        <v>2982</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170</v>
      </c>
      <c r="AU249" s="18" t="s">
        <v>83</v>
      </c>
    </row>
    <row r="250" s="2" customFormat="1" ht="24.15" customHeight="1">
      <c r="A250" s="39"/>
      <c r="B250" s="40"/>
      <c r="C250" s="219" t="s">
        <v>695</v>
      </c>
      <c r="D250" s="219" t="s">
        <v>163</v>
      </c>
      <c r="E250" s="220" t="s">
        <v>2983</v>
      </c>
      <c r="F250" s="221" t="s">
        <v>2984</v>
      </c>
      <c r="G250" s="222" t="s">
        <v>2957</v>
      </c>
      <c r="H250" s="223">
        <v>50</v>
      </c>
      <c r="I250" s="224"/>
      <c r="J250" s="225">
        <f>ROUND(I250*H250,2)</f>
        <v>0</v>
      </c>
      <c r="K250" s="221" t="s">
        <v>1</v>
      </c>
      <c r="L250" s="45"/>
      <c r="M250" s="226" t="s">
        <v>1</v>
      </c>
      <c r="N250" s="227" t="s">
        <v>38</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168</v>
      </c>
      <c r="AT250" s="230" t="s">
        <v>163</v>
      </c>
      <c r="AU250" s="230" t="s">
        <v>83</v>
      </c>
      <c r="AY250" s="18" t="s">
        <v>160</v>
      </c>
      <c r="BE250" s="231">
        <f>IF(N250="základní",J250,0)</f>
        <v>0</v>
      </c>
      <c r="BF250" s="231">
        <f>IF(N250="snížená",J250,0)</f>
        <v>0</v>
      </c>
      <c r="BG250" s="231">
        <f>IF(N250="zákl. přenesená",J250,0)</f>
        <v>0</v>
      </c>
      <c r="BH250" s="231">
        <f>IF(N250="sníž. přenesená",J250,0)</f>
        <v>0</v>
      </c>
      <c r="BI250" s="231">
        <f>IF(N250="nulová",J250,0)</f>
        <v>0</v>
      </c>
      <c r="BJ250" s="18" t="s">
        <v>81</v>
      </c>
      <c r="BK250" s="231">
        <f>ROUND(I250*H250,2)</f>
        <v>0</v>
      </c>
      <c r="BL250" s="18" t="s">
        <v>168</v>
      </c>
      <c r="BM250" s="230" t="s">
        <v>1170</v>
      </c>
    </row>
    <row r="251" s="2" customFormat="1">
      <c r="A251" s="39"/>
      <c r="B251" s="40"/>
      <c r="C251" s="41"/>
      <c r="D251" s="232" t="s">
        <v>170</v>
      </c>
      <c r="E251" s="41"/>
      <c r="F251" s="233" t="s">
        <v>2984</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170</v>
      </c>
      <c r="AU251" s="18" t="s">
        <v>83</v>
      </c>
    </row>
    <row r="252" s="12" customFormat="1" ht="25.92" customHeight="1">
      <c r="A252" s="12"/>
      <c r="B252" s="203"/>
      <c r="C252" s="204"/>
      <c r="D252" s="205" t="s">
        <v>72</v>
      </c>
      <c r="E252" s="206" t="s">
        <v>2985</v>
      </c>
      <c r="F252" s="206" t="s">
        <v>2986</v>
      </c>
      <c r="G252" s="204"/>
      <c r="H252" s="204"/>
      <c r="I252" s="207"/>
      <c r="J252" s="208">
        <f>BK252</f>
        <v>0</v>
      </c>
      <c r="K252" s="204"/>
      <c r="L252" s="209"/>
      <c r="M252" s="210"/>
      <c r="N252" s="211"/>
      <c r="O252" s="211"/>
      <c r="P252" s="212">
        <f>SUM(P253:P298)</f>
        <v>0</v>
      </c>
      <c r="Q252" s="211"/>
      <c r="R252" s="212">
        <f>SUM(R253:R298)</f>
        <v>0</v>
      </c>
      <c r="S252" s="211"/>
      <c r="T252" s="213">
        <f>SUM(T253:T298)</f>
        <v>0</v>
      </c>
      <c r="U252" s="12"/>
      <c r="V252" s="12"/>
      <c r="W252" s="12"/>
      <c r="X252" s="12"/>
      <c r="Y252" s="12"/>
      <c r="Z252" s="12"/>
      <c r="AA252" s="12"/>
      <c r="AB252" s="12"/>
      <c r="AC252" s="12"/>
      <c r="AD252" s="12"/>
      <c r="AE252" s="12"/>
      <c r="AR252" s="214" t="s">
        <v>81</v>
      </c>
      <c r="AT252" s="215" t="s">
        <v>72</v>
      </c>
      <c r="AU252" s="215" t="s">
        <v>73</v>
      </c>
      <c r="AY252" s="214" t="s">
        <v>160</v>
      </c>
      <c r="BK252" s="216">
        <f>SUM(BK253:BK298)</f>
        <v>0</v>
      </c>
    </row>
    <row r="253" s="2" customFormat="1" ht="16.5" customHeight="1">
      <c r="A253" s="39"/>
      <c r="B253" s="40"/>
      <c r="C253" s="219" t="s">
        <v>701</v>
      </c>
      <c r="D253" s="219" t="s">
        <v>163</v>
      </c>
      <c r="E253" s="220" t="s">
        <v>2987</v>
      </c>
      <c r="F253" s="221" t="s">
        <v>2988</v>
      </c>
      <c r="G253" s="222" t="s">
        <v>693</v>
      </c>
      <c r="H253" s="223">
        <v>1</v>
      </c>
      <c r="I253" s="224"/>
      <c r="J253" s="225">
        <f>ROUND(I253*H253,2)</f>
        <v>0</v>
      </c>
      <c r="K253" s="221" t="s">
        <v>1</v>
      </c>
      <c r="L253" s="45"/>
      <c r="M253" s="226" t="s">
        <v>1</v>
      </c>
      <c r="N253" s="227" t="s">
        <v>38</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168</v>
      </c>
      <c r="AT253" s="230" t="s">
        <v>163</v>
      </c>
      <c r="AU253" s="230" t="s">
        <v>81</v>
      </c>
      <c r="AY253" s="18" t="s">
        <v>160</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168</v>
      </c>
      <c r="BM253" s="230" t="s">
        <v>83</v>
      </c>
    </row>
    <row r="254" s="2" customFormat="1">
      <c r="A254" s="39"/>
      <c r="B254" s="40"/>
      <c r="C254" s="41"/>
      <c r="D254" s="232" t="s">
        <v>170</v>
      </c>
      <c r="E254" s="41"/>
      <c r="F254" s="233" t="s">
        <v>2988</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170</v>
      </c>
      <c r="AU254" s="18" t="s">
        <v>81</v>
      </c>
    </row>
    <row r="255" s="2" customFormat="1" ht="16.5" customHeight="1">
      <c r="A255" s="39"/>
      <c r="B255" s="40"/>
      <c r="C255" s="219" t="s">
        <v>2789</v>
      </c>
      <c r="D255" s="219" t="s">
        <v>163</v>
      </c>
      <c r="E255" s="220" t="s">
        <v>2989</v>
      </c>
      <c r="F255" s="221" t="s">
        <v>2990</v>
      </c>
      <c r="G255" s="222" t="s">
        <v>693</v>
      </c>
      <c r="H255" s="223">
        <v>1</v>
      </c>
      <c r="I255" s="224"/>
      <c r="J255" s="225">
        <f>ROUND(I255*H255,2)</f>
        <v>0</v>
      </c>
      <c r="K255" s="221" t="s">
        <v>1</v>
      </c>
      <c r="L255" s="45"/>
      <c r="M255" s="226" t="s">
        <v>1</v>
      </c>
      <c r="N255" s="227" t="s">
        <v>38</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168</v>
      </c>
      <c r="AT255" s="230" t="s">
        <v>163</v>
      </c>
      <c r="AU255" s="230" t="s">
        <v>81</v>
      </c>
      <c r="AY255" s="18" t="s">
        <v>160</v>
      </c>
      <c r="BE255" s="231">
        <f>IF(N255="základní",J255,0)</f>
        <v>0</v>
      </c>
      <c r="BF255" s="231">
        <f>IF(N255="snížená",J255,0)</f>
        <v>0</v>
      </c>
      <c r="BG255" s="231">
        <f>IF(N255="zákl. přenesená",J255,0)</f>
        <v>0</v>
      </c>
      <c r="BH255" s="231">
        <f>IF(N255="sníž. přenesená",J255,0)</f>
        <v>0</v>
      </c>
      <c r="BI255" s="231">
        <f>IF(N255="nulová",J255,0)</f>
        <v>0</v>
      </c>
      <c r="BJ255" s="18" t="s">
        <v>81</v>
      </c>
      <c r="BK255" s="231">
        <f>ROUND(I255*H255,2)</f>
        <v>0</v>
      </c>
      <c r="BL255" s="18" t="s">
        <v>168</v>
      </c>
      <c r="BM255" s="230" t="s">
        <v>168</v>
      </c>
    </row>
    <row r="256" s="2" customFormat="1">
      <c r="A256" s="39"/>
      <c r="B256" s="40"/>
      <c r="C256" s="41"/>
      <c r="D256" s="232" t="s">
        <v>170</v>
      </c>
      <c r="E256" s="41"/>
      <c r="F256" s="233" t="s">
        <v>2990</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170</v>
      </c>
      <c r="AU256" s="18" t="s">
        <v>81</v>
      </c>
    </row>
    <row r="257" s="2" customFormat="1" ht="16.5" customHeight="1">
      <c r="A257" s="39"/>
      <c r="B257" s="40"/>
      <c r="C257" s="219" t="s">
        <v>706</v>
      </c>
      <c r="D257" s="219" t="s">
        <v>163</v>
      </c>
      <c r="E257" s="220" t="s">
        <v>2991</v>
      </c>
      <c r="F257" s="221" t="s">
        <v>2992</v>
      </c>
      <c r="G257" s="222" t="s">
        <v>693</v>
      </c>
      <c r="H257" s="223">
        <v>1</v>
      </c>
      <c r="I257" s="224"/>
      <c r="J257" s="225">
        <f>ROUND(I257*H257,2)</f>
        <v>0</v>
      </c>
      <c r="K257" s="221" t="s">
        <v>1</v>
      </c>
      <c r="L257" s="45"/>
      <c r="M257" s="226" t="s">
        <v>1</v>
      </c>
      <c r="N257" s="227" t="s">
        <v>38</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168</v>
      </c>
      <c r="AT257" s="230" t="s">
        <v>163</v>
      </c>
      <c r="AU257" s="230" t="s">
        <v>81</v>
      </c>
      <c r="AY257" s="18" t="s">
        <v>160</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168</v>
      </c>
      <c r="BM257" s="230" t="s">
        <v>189</v>
      </c>
    </row>
    <row r="258" s="2" customFormat="1">
      <c r="A258" s="39"/>
      <c r="B258" s="40"/>
      <c r="C258" s="41"/>
      <c r="D258" s="232" t="s">
        <v>170</v>
      </c>
      <c r="E258" s="41"/>
      <c r="F258" s="233" t="s">
        <v>2992</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170</v>
      </c>
      <c r="AU258" s="18" t="s">
        <v>81</v>
      </c>
    </row>
    <row r="259" s="2" customFormat="1" ht="16.5" customHeight="1">
      <c r="A259" s="39"/>
      <c r="B259" s="40"/>
      <c r="C259" s="219" t="s">
        <v>710</v>
      </c>
      <c r="D259" s="219" t="s">
        <v>163</v>
      </c>
      <c r="E259" s="220" t="s">
        <v>2993</v>
      </c>
      <c r="F259" s="221" t="s">
        <v>2994</v>
      </c>
      <c r="G259" s="222" t="s">
        <v>693</v>
      </c>
      <c r="H259" s="223">
        <v>4</v>
      </c>
      <c r="I259" s="224"/>
      <c r="J259" s="225">
        <f>ROUND(I259*H259,2)</f>
        <v>0</v>
      </c>
      <c r="K259" s="221" t="s">
        <v>1</v>
      </c>
      <c r="L259" s="45"/>
      <c r="M259" s="226" t="s">
        <v>1</v>
      </c>
      <c r="N259" s="227" t="s">
        <v>38</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168</v>
      </c>
      <c r="AT259" s="230" t="s">
        <v>163</v>
      </c>
      <c r="AU259" s="230" t="s">
        <v>81</v>
      </c>
      <c r="AY259" s="18" t="s">
        <v>160</v>
      </c>
      <c r="BE259" s="231">
        <f>IF(N259="základní",J259,0)</f>
        <v>0</v>
      </c>
      <c r="BF259" s="231">
        <f>IF(N259="snížená",J259,0)</f>
        <v>0</v>
      </c>
      <c r="BG259" s="231">
        <f>IF(N259="zákl. přenesená",J259,0)</f>
        <v>0</v>
      </c>
      <c r="BH259" s="231">
        <f>IF(N259="sníž. přenesená",J259,0)</f>
        <v>0</v>
      </c>
      <c r="BI259" s="231">
        <f>IF(N259="nulová",J259,0)</f>
        <v>0</v>
      </c>
      <c r="BJ259" s="18" t="s">
        <v>81</v>
      </c>
      <c r="BK259" s="231">
        <f>ROUND(I259*H259,2)</f>
        <v>0</v>
      </c>
      <c r="BL259" s="18" t="s">
        <v>168</v>
      </c>
      <c r="BM259" s="230" t="s">
        <v>2995</v>
      </c>
    </row>
    <row r="260" s="2" customFormat="1">
      <c r="A260" s="39"/>
      <c r="B260" s="40"/>
      <c r="C260" s="41"/>
      <c r="D260" s="232" t="s">
        <v>170</v>
      </c>
      <c r="E260" s="41"/>
      <c r="F260" s="233" t="s">
        <v>2996</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170</v>
      </c>
      <c r="AU260" s="18" t="s">
        <v>81</v>
      </c>
    </row>
    <row r="261" s="2" customFormat="1" ht="16.5" customHeight="1">
      <c r="A261" s="39"/>
      <c r="B261" s="40"/>
      <c r="C261" s="219" t="s">
        <v>723</v>
      </c>
      <c r="D261" s="219" t="s">
        <v>163</v>
      </c>
      <c r="E261" s="220" t="s">
        <v>2997</v>
      </c>
      <c r="F261" s="221" t="s">
        <v>2998</v>
      </c>
      <c r="G261" s="222" t="s">
        <v>693</v>
      </c>
      <c r="H261" s="223">
        <v>10</v>
      </c>
      <c r="I261" s="224"/>
      <c r="J261" s="225">
        <f>ROUND(I261*H261,2)</f>
        <v>0</v>
      </c>
      <c r="K261" s="221" t="s">
        <v>1</v>
      </c>
      <c r="L261" s="45"/>
      <c r="M261" s="226" t="s">
        <v>1</v>
      </c>
      <c r="N261" s="227" t="s">
        <v>38</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168</v>
      </c>
      <c r="AT261" s="230" t="s">
        <v>163</v>
      </c>
      <c r="AU261" s="230" t="s">
        <v>81</v>
      </c>
      <c r="AY261" s="18" t="s">
        <v>160</v>
      </c>
      <c r="BE261" s="231">
        <f>IF(N261="základní",J261,0)</f>
        <v>0</v>
      </c>
      <c r="BF261" s="231">
        <f>IF(N261="snížená",J261,0)</f>
        <v>0</v>
      </c>
      <c r="BG261" s="231">
        <f>IF(N261="zákl. přenesená",J261,0)</f>
        <v>0</v>
      </c>
      <c r="BH261" s="231">
        <f>IF(N261="sníž. přenesená",J261,0)</f>
        <v>0</v>
      </c>
      <c r="BI261" s="231">
        <f>IF(N261="nulová",J261,0)</f>
        <v>0</v>
      </c>
      <c r="BJ261" s="18" t="s">
        <v>81</v>
      </c>
      <c r="BK261" s="231">
        <f>ROUND(I261*H261,2)</f>
        <v>0</v>
      </c>
      <c r="BL261" s="18" t="s">
        <v>168</v>
      </c>
      <c r="BM261" s="230" t="s">
        <v>2999</v>
      </c>
    </row>
    <row r="262" s="2" customFormat="1">
      <c r="A262" s="39"/>
      <c r="B262" s="40"/>
      <c r="C262" s="41"/>
      <c r="D262" s="232" t="s">
        <v>170</v>
      </c>
      <c r="E262" s="41"/>
      <c r="F262" s="233" t="s">
        <v>3000</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170</v>
      </c>
      <c r="AU262" s="18" t="s">
        <v>81</v>
      </c>
    </row>
    <row r="263" s="2" customFormat="1" ht="16.5" customHeight="1">
      <c r="A263" s="39"/>
      <c r="B263" s="40"/>
      <c r="C263" s="219" t="s">
        <v>730</v>
      </c>
      <c r="D263" s="219" t="s">
        <v>163</v>
      </c>
      <c r="E263" s="220" t="s">
        <v>3001</v>
      </c>
      <c r="F263" s="221" t="s">
        <v>3002</v>
      </c>
      <c r="G263" s="222" t="s">
        <v>693</v>
      </c>
      <c r="H263" s="223">
        <v>20</v>
      </c>
      <c r="I263" s="224"/>
      <c r="J263" s="225">
        <f>ROUND(I263*H263,2)</f>
        <v>0</v>
      </c>
      <c r="K263" s="221" t="s">
        <v>1</v>
      </c>
      <c r="L263" s="45"/>
      <c r="M263" s="226" t="s">
        <v>1</v>
      </c>
      <c r="N263" s="227" t="s">
        <v>38</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168</v>
      </c>
      <c r="AT263" s="230" t="s">
        <v>163</v>
      </c>
      <c r="AU263" s="230" t="s">
        <v>81</v>
      </c>
      <c r="AY263" s="18" t="s">
        <v>160</v>
      </c>
      <c r="BE263" s="231">
        <f>IF(N263="základní",J263,0)</f>
        <v>0</v>
      </c>
      <c r="BF263" s="231">
        <f>IF(N263="snížená",J263,0)</f>
        <v>0</v>
      </c>
      <c r="BG263" s="231">
        <f>IF(N263="zákl. přenesená",J263,0)</f>
        <v>0</v>
      </c>
      <c r="BH263" s="231">
        <f>IF(N263="sníž. přenesená",J263,0)</f>
        <v>0</v>
      </c>
      <c r="BI263" s="231">
        <f>IF(N263="nulová",J263,0)</f>
        <v>0</v>
      </c>
      <c r="BJ263" s="18" t="s">
        <v>81</v>
      </c>
      <c r="BK263" s="231">
        <f>ROUND(I263*H263,2)</f>
        <v>0</v>
      </c>
      <c r="BL263" s="18" t="s">
        <v>168</v>
      </c>
      <c r="BM263" s="230" t="s">
        <v>3003</v>
      </c>
    </row>
    <row r="264" s="2" customFormat="1">
      <c r="A264" s="39"/>
      <c r="B264" s="40"/>
      <c r="C264" s="41"/>
      <c r="D264" s="232" t="s">
        <v>170</v>
      </c>
      <c r="E264" s="41"/>
      <c r="F264" s="233" t="s">
        <v>3004</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170</v>
      </c>
      <c r="AU264" s="18" t="s">
        <v>81</v>
      </c>
    </row>
    <row r="265" s="2" customFormat="1" ht="16.5" customHeight="1">
      <c r="A265" s="39"/>
      <c r="B265" s="40"/>
      <c r="C265" s="219" t="s">
        <v>737</v>
      </c>
      <c r="D265" s="219" t="s">
        <v>163</v>
      </c>
      <c r="E265" s="220" t="s">
        <v>3005</v>
      </c>
      <c r="F265" s="221" t="s">
        <v>3006</v>
      </c>
      <c r="G265" s="222" t="s">
        <v>236</v>
      </c>
      <c r="H265" s="223">
        <v>100</v>
      </c>
      <c r="I265" s="224"/>
      <c r="J265" s="225">
        <f>ROUND(I265*H265,2)</f>
        <v>0</v>
      </c>
      <c r="K265" s="221" t="s">
        <v>1</v>
      </c>
      <c r="L265" s="45"/>
      <c r="M265" s="226" t="s">
        <v>1</v>
      </c>
      <c r="N265" s="227" t="s">
        <v>38</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168</v>
      </c>
      <c r="AT265" s="230" t="s">
        <v>163</v>
      </c>
      <c r="AU265" s="230" t="s">
        <v>81</v>
      </c>
      <c r="AY265" s="18" t="s">
        <v>160</v>
      </c>
      <c r="BE265" s="231">
        <f>IF(N265="základní",J265,0)</f>
        <v>0</v>
      </c>
      <c r="BF265" s="231">
        <f>IF(N265="snížená",J265,0)</f>
        <v>0</v>
      </c>
      <c r="BG265" s="231">
        <f>IF(N265="zákl. přenesená",J265,0)</f>
        <v>0</v>
      </c>
      <c r="BH265" s="231">
        <f>IF(N265="sníž. přenesená",J265,0)</f>
        <v>0</v>
      </c>
      <c r="BI265" s="231">
        <f>IF(N265="nulová",J265,0)</f>
        <v>0</v>
      </c>
      <c r="BJ265" s="18" t="s">
        <v>81</v>
      </c>
      <c r="BK265" s="231">
        <f>ROUND(I265*H265,2)</f>
        <v>0</v>
      </c>
      <c r="BL265" s="18" t="s">
        <v>168</v>
      </c>
      <c r="BM265" s="230" t="s">
        <v>3007</v>
      </c>
    </row>
    <row r="266" s="2" customFormat="1">
      <c r="A266" s="39"/>
      <c r="B266" s="40"/>
      <c r="C266" s="41"/>
      <c r="D266" s="232" t="s">
        <v>170</v>
      </c>
      <c r="E266" s="41"/>
      <c r="F266" s="233" t="s">
        <v>3008</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170</v>
      </c>
      <c r="AU266" s="18" t="s">
        <v>81</v>
      </c>
    </row>
    <row r="267" s="2" customFormat="1" ht="16.5" customHeight="1">
      <c r="A267" s="39"/>
      <c r="B267" s="40"/>
      <c r="C267" s="219" t="s">
        <v>742</v>
      </c>
      <c r="D267" s="219" t="s">
        <v>163</v>
      </c>
      <c r="E267" s="220" t="s">
        <v>3009</v>
      </c>
      <c r="F267" s="221" t="s">
        <v>3010</v>
      </c>
      <c r="G267" s="222" t="s">
        <v>236</v>
      </c>
      <c r="H267" s="223">
        <v>400</v>
      </c>
      <c r="I267" s="224"/>
      <c r="J267" s="225">
        <f>ROUND(I267*H267,2)</f>
        <v>0</v>
      </c>
      <c r="K267" s="221" t="s">
        <v>1</v>
      </c>
      <c r="L267" s="45"/>
      <c r="M267" s="226" t="s">
        <v>1</v>
      </c>
      <c r="N267" s="227" t="s">
        <v>38</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168</v>
      </c>
      <c r="AT267" s="230" t="s">
        <v>163</v>
      </c>
      <c r="AU267" s="230" t="s">
        <v>81</v>
      </c>
      <c r="AY267" s="18" t="s">
        <v>160</v>
      </c>
      <c r="BE267" s="231">
        <f>IF(N267="základní",J267,0)</f>
        <v>0</v>
      </c>
      <c r="BF267" s="231">
        <f>IF(N267="snížená",J267,0)</f>
        <v>0</v>
      </c>
      <c r="BG267" s="231">
        <f>IF(N267="zákl. přenesená",J267,0)</f>
        <v>0</v>
      </c>
      <c r="BH267" s="231">
        <f>IF(N267="sníž. přenesená",J267,0)</f>
        <v>0</v>
      </c>
      <c r="BI267" s="231">
        <f>IF(N267="nulová",J267,0)</f>
        <v>0</v>
      </c>
      <c r="BJ267" s="18" t="s">
        <v>81</v>
      </c>
      <c r="BK267" s="231">
        <f>ROUND(I267*H267,2)</f>
        <v>0</v>
      </c>
      <c r="BL267" s="18" t="s">
        <v>168</v>
      </c>
      <c r="BM267" s="230" t="s">
        <v>3011</v>
      </c>
    </row>
    <row r="268" s="2" customFormat="1">
      <c r="A268" s="39"/>
      <c r="B268" s="40"/>
      <c r="C268" s="41"/>
      <c r="D268" s="232" t="s">
        <v>170</v>
      </c>
      <c r="E268" s="41"/>
      <c r="F268" s="233" t="s">
        <v>3012</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170</v>
      </c>
      <c r="AU268" s="18" t="s">
        <v>81</v>
      </c>
    </row>
    <row r="269" s="2" customFormat="1" ht="16.5" customHeight="1">
      <c r="A269" s="39"/>
      <c r="B269" s="40"/>
      <c r="C269" s="219" t="s">
        <v>748</v>
      </c>
      <c r="D269" s="219" t="s">
        <v>163</v>
      </c>
      <c r="E269" s="220" t="s">
        <v>3013</v>
      </c>
      <c r="F269" s="221" t="s">
        <v>3014</v>
      </c>
      <c r="G269" s="222" t="s">
        <v>236</v>
      </c>
      <c r="H269" s="223">
        <v>50</v>
      </c>
      <c r="I269" s="224"/>
      <c r="J269" s="225">
        <f>ROUND(I269*H269,2)</f>
        <v>0</v>
      </c>
      <c r="K269" s="221" t="s">
        <v>1</v>
      </c>
      <c r="L269" s="45"/>
      <c r="M269" s="226" t="s">
        <v>1</v>
      </c>
      <c r="N269" s="227" t="s">
        <v>38</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168</v>
      </c>
      <c r="AT269" s="230" t="s">
        <v>163</v>
      </c>
      <c r="AU269" s="230" t="s">
        <v>81</v>
      </c>
      <c r="AY269" s="18" t="s">
        <v>160</v>
      </c>
      <c r="BE269" s="231">
        <f>IF(N269="základní",J269,0)</f>
        <v>0</v>
      </c>
      <c r="BF269" s="231">
        <f>IF(N269="snížená",J269,0)</f>
        <v>0</v>
      </c>
      <c r="BG269" s="231">
        <f>IF(N269="zákl. přenesená",J269,0)</f>
        <v>0</v>
      </c>
      <c r="BH269" s="231">
        <f>IF(N269="sníž. přenesená",J269,0)</f>
        <v>0</v>
      </c>
      <c r="BI269" s="231">
        <f>IF(N269="nulová",J269,0)</f>
        <v>0</v>
      </c>
      <c r="BJ269" s="18" t="s">
        <v>81</v>
      </c>
      <c r="BK269" s="231">
        <f>ROUND(I269*H269,2)</f>
        <v>0</v>
      </c>
      <c r="BL269" s="18" t="s">
        <v>168</v>
      </c>
      <c r="BM269" s="230" t="s">
        <v>3015</v>
      </c>
    </row>
    <row r="270" s="2" customFormat="1">
      <c r="A270" s="39"/>
      <c r="B270" s="40"/>
      <c r="C270" s="41"/>
      <c r="D270" s="232" t="s">
        <v>170</v>
      </c>
      <c r="E270" s="41"/>
      <c r="F270" s="233" t="s">
        <v>3016</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170</v>
      </c>
      <c r="AU270" s="18" t="s">
        <v>81</v>
      </c>
    </row>
    <row r="271" s="2" customFormat="1" ht="16.5" customHeight="1">
      <c r="A271" s="39"/>
      <c r="B271" s="40"/>
      <c r="C271" s="219" t="s">
        <v>776</v>
      </c>
      <c r="D271" s="219" t="s">
        <v>163</v>
      </c>
      <c r="E271" s="220" t="s">
        <v>3017</v>
      </c>
      <c r="F271" s="221" t="s">
        <v>3018</v>
      </c>
      <c r="G271" s="222" t="s">
        <v>693</v>
      </c>
      <c r="H271" s="223">
        <v>30</v>
      </c>
      <c r="I271" s="224"/>
      <c r="J271" s="225">
        <f>ROUND(I271*H271,2)</f>
        <v>0</v>
      </c>
      <c r="K271" s="221" t="s">
        <v>1</v>
      </c>
      <c r="L271" s="45"/>
      <c r="M271" s="226" t="s">
        <v>1</v>
      </c>
      <c r="N271" s="227" t="s">
        <v>38</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168</v>
      </c>
      <c r="AT271" s="230" t="s">
        <v>163</v>
      </c>
      <c r="AU271" s="230" t="s">
        <v>81</v>
      </c>
      <c r="AY271" s="18" t="s">
        <v>160</v>
      </c>
      <c r="BE271" s="231">
        <f>IF(N271="základní",J271,0)</f>
        <v>0</v>
      </c>
      <c r="BF271" s="231">
        <f>IF(N271="snížená",J271,0)</f>
        <v>0</v>
      </c>
      <c r="BG271" s="231">
        <f>IF(N271="zákl. přenesená",J271,0)</f>
        <v>0</v>
      </c>
      <c r="BH271" s="231">
        <f>IF(N271="sníž. přenesená",J271,0)</f>
        <v>0</v>
      </c>
      <c r="BI271" s="231">
        <f>IF(N271="nulová",J271,0)</f>
        <v>0</v>
      </c>
      <c r="BJ271" s="18" t="s">
        <v>81</v>
      </c>
      <c r="BK271" s="231">
        <f>ROUND(I271*H271,2)</f>
        <v>0</v>
      </c>
      <c r="BL271" s="18" t="s">
        <v>168</v>
      </c>
      <c r="BM271" s="230" t="s">
        <v>3019</v>
      </c>
    </row>
    <row r="272" s="2" customFormat="1">
      <c r="A272" s="39"/>
      <c r="B272" s="40"/>
      <c r="C272" s="41"/>
      <c r="D272" s="232" t="s">
        <v>170</v>
      </c>
      <c r="E272" s="41"/>
      <c r="F272" s="233" t="s">
        <v>3020</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170</v>
      </c>
      <c r="AU272" s="18" t="s">
        <v>81</v>
      </c>
    </row>
    <row r="273" s="2" customFormat="1" ht="16.5" customHeight="1">
      <c r="A273" s="39"/>
      <c r="B273" s="40"/>
      <c r="C273" s="219" t="s">
        <v>782</v>
      </c>
      <c r="D273" s="219" t="s">
        <v>163</v>
      </c>
      <c r="E273" s="220" t="s">
        <v>3021</v>
      </c>
      <c r="F273" s="221" t="s">
        <v>3022</v>
      </c>
      <c r="G273" s="222" t="s">
        <v>693</v>
      </c>
      <c r="H273" s="223">
        <v>20</v>
      </c>
      <c r="I273" s="224"/>
      <c r="J273" s="225">
        <f>ROUND(I273*H273,2)</f>
        <v>0</v>
      </c>
      <c r="K273" s="221" t="s">
        <v>1</v>
      </c>
      <c r="L273" s="45"/>
      <c r="M273" s="226" t="s">
        <v>1</v>
      </c>
      <c r="N273" s="227" t="s">
        <v>38</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168</v>
      </c>
      <c r="AT273" s="230" t="s">
        <v>163</v>
      </c>
      <c r="AU273" s="230" t="s">
        <v>81</v>
      </c>
      <c r="AY273" s="18" t="s">
        <v>160</v>
      </c>
      <c r="BE273" s="231">
        <f>IF(N273="základní",J273,0)</f>
        <v>0</v>
      </c>
      <c r="BF273" s="231">
        <f>IF(N273="snížená",J273,0)</f>
        <v>0</v>
      </c>
      <c r="BG273" s="231">
        <f>IF(N273="zákl. přenesená",J273,0)</f>
        <v>0</v>
      </c>
      <c r="BH273" s="231">
        <f>IF(N273="sníž. přenesená",J273,0)</f>
        <v>0</v>
      </c>
      <c r="BI273" s="231">
        <f>IF(N273="nulová",J273,0)</f>
        <v>0</v>
      </c>
      <c r="BJ273" s="18" t="s">
        <v>81</v>
      </c>
      <c r="BK273" s="231">
        <f>ROUND(I273*H273,2)</f>
        <v>0</v>
      </c>
      <c r="BL273" s="18" t="s">
        <v>168</v>
      </c>
      <c r="BM273" s="230" t="s">
        <v>3023</v>
      </c>
    </row>
    <row r="274" s="2" customFormat="1">
      <c r="A274" s="39"/>
      <c r="B274" s="40"/>
      <c r="C274" s="41"/>
      <c r="D274" s="232" t="s">
        <v>170</v>
      </c>
      <c r="E274" s="41"/>
      <c r="F274" s="233" t="s">
        <v>3024</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170</v>
      </c>
      <c r="AU274" s="18" t="s">
        <v>81</v>
      </c>
    </row>
    <row r="275" s="2" customFormat="1" ht="16.5" customHeight="1">
      <c r="A275" s="39"/>
      <c r="B275" s="40"/>
      <c r="C275" s="219" t="s">
        <v>790</v>
      </c>
      <c r="D275" s="219" t="s">
        <v>163</v>
      </c>
      <c r="E275" s="220" t="s">
        <v>3025</v>
      </c>
      <c r="F275" s="221" t="s">
        <v>3026</v>
      </c>
      <c r="G275" s="222" t="s">
        <v>693</v>
      </c>
      <c r="H275" s="223">
        <v>20</v>
      </c>
      <c r="I275" s="224"/>
      <c r="J275" s="225">
        <f>ROUND(I275*H275,2)</f>
        <v>0</v>
      </c>
      <c r="K275" s="221" t="s">
        <v>1</v>
      </c>
      <c r="L275" s="45"/>
      <c r="M275" s="226" t="s">
        <v>1</v>
      </c>
      <c r="N275" s="227" t="s">
        <v>38</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168</v>
      </c>
      <c r="AT275" s="230" t="s">
        <v>163</v>
      </c>
      <c r="AU275" s="230" t="s">
        <v>81</v>
      </c>
      <c r="AY275" s="18" t="s">
        <v>160</v>
      </c>
      <c r="BE275" s="231">
        <f>IF(N275="základní",J275,0)</f>
        <v>0</v>
      </c>
      <c r="BF275" s="231">
        <f>IF(N275="snížená",J275,0)</f>
        <v>0</v>
      </c>
      <c r="BG275" s="231">
        <f>IF(N275="zákl. přenesená",J275,0)</f>
        <v>0</v>
      </c>
      <c r="BH275" s="231">
        <f>IF(N275="sníž. přenesená",J275,0)</f>
        <v>0</v>
      </c>
      <c r="BI275" s="231">
        <f>IF(N275="nulová",J275,0)</f>
        <v>0</v>
      </c>
      <c r="BJ275" s="18" t="s">
        <v>81</v>
      </c>
      <c r="BK275" s="231">
        <f>ROUND(I275*H275,2)</f>
        <v>0</v>
      </c>
      <c r="BL275" s="18" t="s">
        <v>168</v>
      </c>
      <c r="BM275" s="230" t="s">
        <v>3027</v>
      </c>
    </row>
    <row r="276" s="2" customFormat="1">
      <c r="A276" s="39"/>
      <c r="B276" s="40"/>
      <c r="C276" s="41"/>
      <c r="D276" s="232" t="s">
        <v>170</v>
      </c>
      <c r="E276" s="41"/>
      <c r="F276" s="233" t="s">
        <v>3028</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170</v>
      </c>
      <c r="AU276" s="18" t="s">
        <v>81</v>
      </c>
    </row>
    <row r="277" s="2" customFormat="1" ht="16.5" customHeight="1">
      <c r="A277" s="39"/>
      <c r="B277" s="40"/>
      <c r="C277" s="219" t="s">
        <v>799</v>
      </c>
      <c r="D277" s="219" t="s">
        <v>163</v>
      </c>
      <c r="E277" s="220" t="s">
        <v>3029</v>
      </c>
      <c r="F277" s="221" t="s">
        <v>3030</v>
      </c>
      <c r="G277" s="222" t="s">
        <v>693</v>
      </c>
      <c r="H277" s="223">
        <v>10</v>
      </c>
      <c r="I277" s="224"/>
      <c r="J277" s="225">
        <f>ROUND(I277*H277,2)</f>
        <v>0</v>
      </c>
      <c r="K277" s="221" t="s">
        <v>1</v>
      </c>
      <c r="L277" s="45"/>
      <c r="M277" s="226" t="s">
        <v>1</v>
      </c>
      <c r="N277" s="227" t="s">
        <v>38</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168</v>
      </c>
      <c r="AT277" s="230" t="s">
        <v>163</v>
      </c>
      <c r="AU277" s="230" t="s">
        <v>81</v>
      </c>
      <c r="AY277" s="18" t="s">
        <v>160</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168</v>
      </c>
      <c r="BM277" s="230" t="s">
        <v>3031</v>
      </c>
    </row>
    <row r="278" s="2" customFormat="1">
      <c r="A278" s="39"/>
      <c r="B278" s="40"/>
      <c r="C278" s="41"/>
      <c r="D278" s="232" t="s">
        <v>170</v>
      </c>
      <c r="E278" s="41"/>
      <c r="F278" s="233" t="s">
        <v>3032</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170</v>
      </c>
      <c r="AU278" s="18" t="s">
        <v>81</v>
      </c>
    </row>
    <row r="279" s="2" customFormat="1" ht="16.5" customHeight="1">
      <c r="A279" s="39"/>
      <c r="B279" s="40"/>
      <c r="C279" s="219" t="s">
        <v>826</v>
      </c>
      <c r="D279" s="219" t="s">
        <v>163</v>
      </c>
      <c r="E279" s="220" t="s">
        <v>3033</v>
      </c>
      <c r="F279" s="221" t="s">
        <v>3034</v>
      </c>
      <c r="G279" s="222" t="s">
        <v>693</v>
      </c>
      <c r="H279" s="223">
        <v>20</v>
      </c>
      <c r="I279" s="224"/>
      <c r="J279" s="225">
        <f>ROUND(I279*H279,2)</f>
        <v>0</v>
      </c>
      <c r="K279" s="221" t="s">
        <v>1</v>
      </c>
      <c r="L279" s="45"/>
      <c r="M279" s="226" t="s">
        <v>1</v>
      </c>
      <c r="N279" s="227" t="s">
        <v>38</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168</v>
      </c>
      <c r="AT279" s="230" t="s">
        <v>163</v>
      </c>
      <c r="AU279" s="230" t="s">
        <v>81</v>
      </c>
      <c r="AY279" s="18" t="s">
        <v>160</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168</v>
      </c>
      <c r="BM279" s="230" t="s">
        <v>3035</v>
      </c>
    </row>
    <row r="280" s="2" customFormat="1">
      <c r="A280" s="39"/>
      <c r="B280" s="40"/>
      <c r="C280" s="41"/>
      <c r="D280" s="232" t="s">
        <v>170</v>
      </c>
      <c r="E280" s="41"/>
      <c r="F280" s="233" t="s">
        <v>3036</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170</v>
      </c>
      <c r="AU280" s="18" t="s">
        <v>81</v>
      </c>
    </row>
    <row r="281" s="2" customFormat="1" ht="16.5" customHeight="1">
      <c r="A281" s="39"/>
      <c r="B281" s="40"/>
      <c r="C281" s="219" t="s">
        <v>805</v>
      </c>
      <c r="D281" s="219" t="s">
        <v>163</v>
      </c>
      <c r="E281" s="220" t="s">
        <v>3037</v>
      </c>
      <c r="F281" s="221" t="s">
        <v>3038</v>
      </c>
      <c r="G281" s="222" t="s">
        <v>693</v>
      </c>
      <c r="H281" s="223">
        <v>200</v>
      </c>
      <c r="I281" s="224"/>
      <c r="J281" s="225">
        <f>ROUND(I281*H281,2)</f>
        <v>0</v>
      </c>
      <c r="K281" s="221" t="s">
        <v>1</v>
      </c>
      <c r="L281" s="45"/>
      <c r="M281" s="226" t="s">
        <v>1</v>
      </c>
      <c r="N281" s="227" t="s">
        <v>38</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168</v>
      </c>
      <c r="AT281" s="230" t="s">
        <v>163</v>
      </c>
      <c r="AU281" s="230" t="s">
        <v>81</v>
      </c>
      <c r="AY281" s="18" t="s">
        <v>160</v>
      </c>
      <c r="BE281" s="231">
        <f>IF(N281="základní",J281,0)</f>
        <v>0</v>
      </c>
      <c r="BF281" s="231">
        <f>IF(N281="snížená",J281,0)</f>
        <v>0</v>
      </c>
      <c r="BG281" s="231">
        <f>IF(N281="zákl. přenesená",J281,0)</f>
        <v>0</v>
      </c>
      <c r="BH281" s="231">
        <f>IF(N281="sníž. přenesená",J281,0)</f>
        <v>0</v>
      </c>
      <c r="BI281" s="231">
        <f>IF(N281="nulová",J281,0)</f>
        <v>0</v>
      </c>
      <c r="BJ281" s="18" t="s">
        <v>81</v>
      </c>
      <c r="BK281" s="231">
        <f>ROUND(I281*H281,2)</f>
        <v>0</v>
      </c>
      <c r="BL281" s="18" t="s">
        <v>168</v>
      </c>
      <c r="BM281" s="230" t="s">
        <v>3039</v>
      </c>
    </row>
    <row r="282" s="2" customFormat="1">
      <c r="A282" s="39"/>
      <c r="B282" s="40"/>
      <c r="C282" s="41"/>
      <c r="D282" s="232" t="s">
        <v>170</v>
      </c>
      <c r="E282" s="41"/>
      <c r="F282" s="233" t="s">
        <v>3040</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170</v>
      </c>
      <c r="AU282" s="18" t="s">
        <v>81</v>
      </c>
    </row>
    <row r="283" s="2" customFormat="1" ht="16.5" customHeight="1">
      <c r="A283" s="39"/>
      <c r="B283" s="40"/>
      <c r="C283" s="219" t="s">
        <v>810</v>
      </c>
      <c r="D283" s="219" t="s">
        <v>163</v>
      </c>
      <c r="E283" s="220" t="s">
        <v>3041</v>
      </c>
      <c r="F283" s="221" t="s">
        <v>3042</v>
      </c>
      <c r="G283" s="222" t="s">
        <v>693</v>
      </c>
      <c r="H283" s="223">
        <v>50</v>
      </c>
      <c r="I283" s="224"/>
      <c r="J283" s="225">
        <f>ROUND(I283*H283,2)</f>
        <v>0</v>
      </c>
      <c r="K283" s="221" t="s">
        <v>1</v>
      </c>
      <c r="L283" s="45"/>
      <c r="M283" s="226" t="s">
        <v>1</v>
      </c>
      <c r="N283" s="227" t="s">
        <v>38</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168</v>
      </c>
      <c r="AT283" s="230" t="s">
        <v>163</v>
      </c>
      <c r="AU283" s="230" t="s">
        <v>81</v>
      </c>
      <c r="AY283" s="18" t="s">
        <v>160</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168</v>
      </c>
      <c r="BM283" s="230" t="s">
        <v>3043</v>
      </c>
    </row>
    <row r="284" s="2" customFormat="1">
      <c r="A284" s="39"/>
      <c r="B284" s="40"/>
      <c r="C284" s="41"/>
      <c r="D284" s="232" t="s">
        <v>170</v>
      </c>
      <c r="E284" s="41"/>
      <c r="F284" s="233" t="s">
        <v>3044</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170</v>
      </c>
      <c r="AU284" s="18" t="s">
        <v>81</v>
      </c>
    </row>
    <row r="285" s="2" customFormat="1" ht="16.5" customHeight="1">
      <c r="A285" s="39"/>
      <c r="B285" s="40"/>
      <c r="C285" s="219" t="s">
        <v>815</v>
      </c>
      <c r="D285" s="219" t="s">
        <v>163</v>
      </c>
      <c r="E285" s="220" t="s">
        <v>3045</v>
      </c>
      <c r="F285" s="221" t="s">
        <v>3046</v>
      </c>
      <c r="G285" s="222" t="s">
        <v>693</v>
      </c>
      <c r="H285" s="223">
        <v>80</v>
      </c>
      <c r="I285" s="224"/>
      <c r="J285" s="225">
        <f>ROUND(I285*H285,2)</f>
        <v>0</v>
      </c>
      <c r="K285" s="221" t="s">
        <v>1</v>
      </c>
      <c r="L285" s="45"/>
      <c r="M285" s="226" t="s">
        <v>1</v>
      </c>
      <c r="N285" s="227" t="s">
        <v>38</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168</v>
      </c>
      <c r="AT285" s="230" t="s">
        <v>163</v>
      </c>
      <c r="AU285" s="230" t="s">
        <v>81</v>
      </c>
      <c r="AY285" s="18" t="s">
        <v>160</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168</v>
      </c>
      <c r="BM285" s="230" t="s">
        <v>3047</v>
      </c>
    </row>
    <row r="286" s="2" customFormat="1">
      <c r="A286" s="39"/>
      <c r="B286" s="40"/>
      <c r="C286" s="41"/>
      <c r="D286" s="232" t="s">
        <v>170</v>
      </c>
      <c r="E286" s="41"/>
      <c r="F286" s="233" t="s">
        <v>3048</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170</v>
      </c>
      <c r="AU286" s="18" t="s">
        <v>81</v>
      </c>
    </row>
    <row r="287" s="2" customFormat="1" ht="16.5" customHeight="1">
      <c r="A287" s="39"/>
      <c r="B287" s="40"/>
      <c r="C287" s="219" t="s">
        <v>821</v>
      </c>
      <c r="D287" s="219" t="s">
        <v>163</v>
      </c>
      <c r="E287" s="220" t="s">
        <v>3049</v>
      </c>
      <c r="F287" s="221" t="s">
        <v>3050</v>
      </c>
      <c r="G287" s="222" t="s">
        <v>2957</v>
      </c>
      <c r="H287" s="223">
        <v>100</v>
      </c>
      <c r="I287" s="224"/>
      <c r="J287" s="225">
        <f>ROUND(I287*H287,2)</f>
        <v>0</v>
      </c>
      <c r="K287" s="221" t="s">
        <v>1</v>
      </c>
      <c r="L287" s="45"/>
      <c r="M287" s="226" t="s">
        <v>1</v>
      </c>
      <c r="N287" s="227" t="s">
        <v>38</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168</v>
      </c>
      <c r="AT287" s="230" t="s">
        <v>163</v>
      </c>
      <c r="AU287" s="230" t="s">
        <v>81</v>
      </c>
      <c r="AY287" s="18" t="s">
        <v>160</v>
      </c>
      <c r="BE287" s="231">
        <f>IF(N287="základní",J287,0)</f>
        <v>0</v>
      </c>
      <c r="BF287" s="231">
        <f>IF(N287="snížená",J287,0)</f>
        <v>0</v>
      </c>
      <c r="BG287" s="231">
        <f>IF(N287="zákl. přenesená",J287,0)</f>
        <v>0</v>
      </c>
      <c r="BH287" s="231">
        <f>IF(N287="sníž. přenesená",J287,0)</f>
        <v>0</v>
      </c>
      <c r="BI287" s="231">
        <f>IF(N287="nulová",J287,0)</f>
        <v>0</v>
      </c>
      <c r="BJ287" s="18" t="s">
        <v>81</v>
      </c>
      <c r="BK287" s="231">
        <f>ROUND(I287*H287,2)</f>
        <v>0</v>
      </c>
      <c r="BL287" s="18" t="s">
        <v>168</v>
      </c>
      <c r="BM287" s="230" t="s">
        <v>3051</v>
      </c>
    </row>
    <row r="288" s="2" customFormat="1">
      <c r="A288" s="39"/>
      <c r="B288" s="40"/>
      <c r="C288" s="41"/>
      <c r="D288" s="232" t="s">
        <v>170</v>
      </c>
      <c r="E288" s="41"/>
      <c r="F288" s="233" t="s">
        <v>3050</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170</v>
      </c>
      <c r="AU288" s="18" t="s">
        <v>81</v>
      </c>
    </row>
    <row r="289" s="2" customFormat="1" ht="16.5" customHeight="1">
      <c r="A289" s="39"/>
      <c r="B289" s="40"/>
      <c r="C289" s="219" t="s">
        <v>831</v>
      </c>
      <c r="D289" s="219" t="s">
        <v>163</v>
      </c>
      <c r="E289" s="220" t="s">
        <v>3052</v>
      </c>
      <c r="F289" s="221" t="s">
        <v>3053</v>
      </c>
      <c r="G289" s="222" t="s">
        <v>236</v>
      </c>
      <c r="H289" s="223">
        <v>70</v>
      </c>
      <c r="I289" s="224"/>
      <c r="J289" s="225">
        <f>ROUND(I289*H289,2)</f>
        <v>0</v>
      </c>
      <c r="K289" s="221" t="s">
        <v>1</v>
      </c>
      <c r="L289" s="45"/>
      <c r="M289" s="226" t="s">
        <v>1</v>
      </c>
      <c r="N289" s="227" t="s">
        <v>38</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168</v>
      </c>
      <c r="AT289" s="230" t="s">
        <v>163</v>
      </c>
      <c r="AU289" s="230" t="s">
        <v>81</v>
      </c>
      <c r="AY289" s="18" t="s">
        <v>160</v>
      </c>
      <c r="BE289" s="231">
        <f>IF(N289="základní",J289,0)</f>
        <v>0</v>
      </c>
      <c r="BF289" s="231">
        <f>IF(N289="snížená",J289,0)</f>
        <v>0</v>
      </c>
      <c r="BG289" s="231">
        <f>IF(N289="zákl. přenesená",J289,0)</f>
        <v>0</v>
      </c>
      <c r="BH289" s="231">
        <f>IF(N289="sníž. přenesená",J289,0)</f>
        <v>0</v>
      </c>
      <c r="BI289" s="231">
        <f>IF(N289="nulová",J289,0)</f>
        <v>0</v>
      </c>
      <c r="BJ289" s="18" t="s">
        <v>81</v>
      </c>
      <c r="BK289" s="231">
        <f>ROUND(I289*H289,2)</f>
        <v>0</v>
      </c>
      <c r="BL289" s="18" t="s">
        <v>168</v>
      </c>
      <c r="BM289" s="230" t="s">
        <v>3054</v>
      </c>
    </row>
    <row r="290" s="2" customFormat="1">
      <c r="A290" s="39"/>
      <c r="B290" s="40"/>
      <c r="C290" s="41"/>
      <c r="D290" s="232" t="s">
        <v>170</v>
      </c>
      <c r="E290" s="41"/>
      <c r="F290" s="233" t="s">
        <v>3053</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170</v>
      </c>
      <c r="AU290" s="18" t="s">
        <v>81</v>
      </c>
    </row>
    <row r="291" s="2" customFormat="1" ht="16.5" customHeight="1">
      <c r="A291" s="39"/>
      <c r="B291" s="40"/>
      <c r="C291" s="219" t="s">
        <v>837</v>
      </c>
      <c r="D291" s="219" t="s">
        <v>163</v>
      </c>
      <c r="E291" s="220" t="s">
        <v>3055</v>
      </c>
      <c r="F291" s="221" t="s">
        <v>3056</v>
      </c>
      <c r="G291" s="222" t="s">
        <v>236</v>
      </c>
      <c r="H291" s="223">
        <v>70</v>
      </c>
      <c r="I291" s="224"/>
      <c r="J291" s="225">
        <f>ROUND(I291*H291,2)</f>
        <v>0</v>
      </c>
      <c r="K291" s="221" t="s">
        <v>1</v>
      </c>
      <c r="L291" s="45"/>
      <c r="M291" s="226" t="s">
        <v>1</v>
      </c>
      <c r="N291" s="227" t="s">
        <v>38</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168</v>
      </c>
      <c r="AT291" s="230" t="s">
        <v>163</v>
      </c>
      <c r="AU291" s="230" t="s">
        <v>81</v>
      </c>
      <c r="AY291" s="18" t="s">
        <v>160</v>
      </c>
      <c r="BE291" s="231">
        <f>IF(N291="základní",J291,0)</f>
        <v>0</v>
      </c>
      <c r="BF291" s="231">
        <f>IF(N291="snížená",J291,0)</f>
        <v>0</v>
      </c>
      <c r="BG291" s="231">
        <f>IF(N291="zákl. přenesená",J291,0)</f>
        <v>0</v>
      </c>
      <c r="BH291" s="231">
        <f>IF(N291="sníž. přenesená",J291,0)</f>
        <v>0</v>
      </c>
      <c r="BI291" s="231">
        <f>IF(N291="nulová",J291,0)</f>
        <v>0</v>
      </c>
      <c r="BJ291" s="18" t="s">
        <v>81</v>
      </c>
      <c r="BK291" s="231">
        <f>ROUND(I291*H291,2)</f>
        <v>0</v>
      </c>
      <c r="BL291" s="18" t="s">
        <v>168</v>
      </c>
      <c r="BM291" s="230" t="s">
        <v>3057</v>
      </c>
    </row>
    <row r="292" s="2" customFormat="1">
      <c r="A292" s="39"/>
      <c r="B292" s="40"/>
      <c r="C292" s="41"/>
      <c r="D292" s="232" t="s">
        <v>170</v>
      </c>
      <c r="E292" s="41"/>
      <c r="F292" s="233" t="s">
        <v>3056</v>
      </c>
      <c r="G292" s="41"/>
      <c r="H292" s="41"/>
      <c r="I292" s="234"/>
      <c r="J292" s="41"/>
      <c r="K292" s="41"/>
      <c r="L292" s="45"/>
      <c r="M292" s="235"/>
      <c r="N292" s="236"/>
      <c r="O292" s="92"/>
      <c r="P292" s="92"/>
      <c r="Q292" s="92"/>
      <c r="R292" s="92"/>
      <c r="S292" s="92"/>
      <c r="T292" s="93"/>
      <c r="U292" s="39"/>
      <c r="V292" s="39"/>
      <c r="W292" s="39"/>
      <c r="X292" s="39"/>
      <c r="Y292" s="39"/>
      <c r="Z292" s="39"/>
      <c r="AA292" s="39"/>
      <c r="AB292" s="39"/>
      <c r="AC292" s="39"/>
      <c r="AD292" s="39"/>
      <c r="AE292" s="39"/>
      <c r="AT292" s="18" t="s">
        <v>170</v>
      </c>
      <c r="AU292" s="18" t="s">
        <v>81</v>
      </c>
    </row>
    <row r="293" s="2" customFormat="1" ht="16.5" customHeight="1">
      <c r="A293" s="39"/>
      <c r="B293" s="40"/>
      <c r="C293" s="219" t="s">
        <v>844</v>
      </c>
      <c r="D293" s="219" t="s">
        <v>163</v>
      </c>
      <c r="E293" s="220" t="s">
        <v>3058</v>
      </c>
      <c r="F293" s="221" t="s">
        <v>3059</v>
      </c>
      <c r="G293" s="222" t="s">
        <v>236</v>
      </c>
      <c r="H293" s="223">
        <v>70</v>
      </c>
      <c r="I293" s="224"/>
      <c r="J293" s="225">
        <f>ROUND(I293*H293,2)</f>
        <v>0</v>
      </c>
      <c r="K293" s="221" t="s">
        <v>1</v>
      </c>
      <c r="L293" s="45"/>
      <c r="M293" s="226" t="s">
        <v>1</v>
      </c>
      <c r="N293" s="227" t="s">
        <v>38</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168</v>
      </c>
      <c r="AT293" s="230" t="s">
        <v>163</v>
      </c>
      <c r="AU293" s="230" t="s">
        <v>81</v>
      </c>
      <c r="AY293" s="18" t="s">
        <v>160</v>
      </c>
      <c r="BE293" s="231">
        <f>IF(N293="základní",J293,0)</f>
        <v>0</v>
      </c>
      <c r="BF293" s="231">
        <f>IF(N293="snížená",J293,0)</f>
        <v>0</v>
      </c>
      <c r="BG293" s="231">
        <f>IF(N293="zákl. přenesená",J293,0)</f>
        <v>0</v>
      </c>
      <c r="BH293" s="231">
        <f>IF(N293="sníž. přenesená",J293,0)</f>
        <v>0</v>
      </c>
      <c r="BI293" s="231">
        <f>IF(N293="nulová",J293,0)</f>
        <v>0</v>
      </c>
      <c r="BJ293" s="18" t="s">
        <v>81</v>
      </c>
      <c r="BK293" s="231">
        <f>ROUND(I293*H293,2)</f>
        <v>0</v>
      </c>
      <c r="BL293" s="18" t="s">
        <v>168</v>
      </c>
      <c r="BM293" s="230" t="s">
        <v>3060</v>
      </c>
    </row>
    <row r="294" s="2" customFormat="1">
      <c r="A294" s="39"/>
      <c r="B294" s="40"/>
      <c r="C294" s="41"/>
      <c r="D294" s="232" t="s">
        <v>170</v>
      </c>
      <c r="E294" s="41"/>
      <c r="F294" s="233" t="s">
        <v>3059</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170</v>
      </c>
      <c r="AU294" s="18" t="s">
        <v>81</v>
      </c>
    </row>
    <row r="295" s="2" customFormat="1" ht="16.5" customHeight="1">
      <c r="A295" s="39"/>
      <c r="B295" s="40"/>
      <c r="C295" s="219" t="s">
        <v>849</v>
      </c>
      <c r="D295" s="219" t="s">
        <v>163</v>
      </c>
      <c r="E295" s="220" t="s">
        <v>3061</v>
      </c>
      <c r="F295" s="221" t="s">
        <v>3062</v>
      </c>
      <c r="G295" s="222" t="s">
        <v>166</v>
      </c>
      <c r="H295" s="223">
        <v>40</v>
      </c>
      <c r="I295" s="224"/>
      <c r="J295" s="225">
        <f>ROUND(I295*H295,2)</f>
        <v>0</v>
      </c>
      <c r="K295" s="221" t="s">
        <v>1</v>
      </c>
      <c r="L295" s="45"/>
      <c r="M295" s="226" t="s">
        <v>1</v>
      </c>
      <c r="N295" s="227" t="s">
        <v>38</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168</v>
      </c>
      <c r="AT295" s="230" t="s">
        <v>163</v>
      </c>
      <c r="AU295" s="230" t="s">
        <v>81</v>
      </c>
      <c r="AY295" s="18" t="s">
        <v>160</v>
      </c>
      <c r="BE295" s="231">
        <f>IF(N295="základní",J295,0)</f>
        <v>0</v>
      </c>
      <c r="BF295" s="231">
        <f>IF(N295="snížená",J295,0)</f>
        <v>0</v>
      </c>
      <c r="BG295" s="231">
        <f>IF(N295="zákl. přenesená",J295,0)</f>
        <v>0</v>
      </c>
      <c r="BH295" s="231">
        <f>IF(N295="sníž. přenesená",J295,0)</f>
        <v>0</v>
      </c>
      <c r="BI295" s="231">
        <f>IF(N295="nulová",J295,0)</f>
        <v>0</v>
      </c>
      <c r="BJ295" s="18" t="s">
        <v>81</v>
      </c>
      <c r="BK295" s="231">
        <f>ROUND(I295*H295,2)</f>
        <v>0</v>
      </c>
      <c r="BL295" s="18" t="s">
        <v>168</v>
      </c>
      <c r="BM295" s="230" t="s">
        <v>3063</v>
      </c>
    </row>
    <row r="296" s="2" customFormat="1">
      <c r="A296" s="39"/>
      <c r="B296" s="40"/>
      <c r="C296" s="41"/>
      <c r="D296" s="232" t="s">
        <v>170</v>
      </c>
      <c r="E296" s="41"/>
      <c r="F296" s="233" t="s">
        <v>3062</v>
      </c>
      <c r="G296" s="41"/>
      <c r="H296" s="41"/>
      <c r="I296" s="234"/>
      <c r="J296" s="41"/>
      <c r="K296" s="41"/>
      <c r="L296" s="45"/>
      <c r="M296" s="235"/>
      <c r="N296" s="236"/>
      <c r="O296" s="92"/>
      <c r="P296" s="92"/>
      <c r="Q296" s="92"/>
      <c r="R296" s="92"/>
      <c r="S296" s="92"/>
      <c r="T296" s="93"/>
      <c r="U296" s="39"/>
      <c r="V296" s="39"/>
      <c r="W296" s="39"/>
      <c r="X296" s="39"/>
      <c r="Y296" s="39"/>
      <c r="Z296" s="39"/>
      <c r="AA296" s="39"/>
      <c r="AB296" s="39"/>
      <c r="AC296" s="39"/>
      <c r="AD296" s="39"/>
      <c r="AE296" s="39"/>
      <c r="AT296" s="18" t="s">
        <v>170</v>
      </c>
      <c r="AU296" s="18" t="s">
        <v>81</v>
      </c>
    </row>
    <row r="297" s="2" customFormat="1" ht="24.15" customHeight="1">
      <c r="A297" s="39"/>
      <c r="B297" s="40"/>
      <c r="C297" s="219" t="s">
        <v>853</v>
      </c>
      <c r="D297" s="219" t="s">
        <v>163</v>
      </c>
      <c r="E297" s="220" t="s">
        <v>3064</v>
      </c>
      <c r="F297" s="221" t="s">
        <v>3065</v>
      </c>
      <c r="G297" s="222" t="s">
        <v>166</v>
      </c>
      <c r="H297" s="223">
        <v>40</v>
      </c>
      <c r="I297" s="224"/>
      <c r="J297" s="225">
        <f>ROUND(I297*H297,2)</f>
        <v>0</v>
      </c>
      <c r="K297" s="221" t="s">
        <v>1</v>
      </c>
      <c r="L297" s="45"/>
      <c r="M297" s="226" t="s">
        <v>1</v>
      </c>
      <c r="N297" s="227" t="s">
        <v>38</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168</v>
      </c>
      <c r="AT297" s="230" t="s">
        <v>163</v>
      </c>
      <c r="AU297" s="230" t="s">
        <v>81</v>
      </c>
      <c r="AY297" s="18" t="s">
        <v>160</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168</v>
      </c>
      <c r="BM297" s="230" t="s">
        <v>3066</v>
      </c>
    </row>
    <row r="298" s="2" customFormat="1">
      <c r="A298" s="39"/>
      <c r="B298" s="40"/>
      <c r="C298" s="41"/>
      <c r="D298" s="232" t="s">
        <v>170</v>
      </c>
      <c r="E298" s="41"/>
      <c r="F298" s="233" t="s">
        <v>3065</v>
      </c>
      <c r="G298" s="41"/>
      <c r="H298" s="41"/>
      <c r="I298" s="234"/>
      <c r="J298" s="41"/>
      <c r="K298" s="41"/>
      <c r="L298" s="45"/>
      <c r="M298" s="297"/>
      <c r="N298" s="298"/>
      <c r="O298" s="294"/>
      <c r="P298" s="294"/>
      <c r="Q298" s="294"/>
      <c r="R298" s="294"/>
      <c r="S298" s="294"/>
      <c r="T298" s="299"/>
      <c r="U298" s="39"/>
      <c r="V298" s="39"/>
      <c r="W298" s="39"/>
      <c r="X298" s="39"/>
      <c r="Y298" s="39"/>
      <c r="Z298" s="39"/>
      <c r="AA298" s="39"/>
      <c r="AB298" s="39"/>
      <c r="AC298" s="39"/>
      <c r="AD298" s="39"/>
      <c r="AE298" s="39"/>
      <c r="AT298" s="18" t="s">
        <v>170</v>
      </c>
      <c r="AU298" s="18" t="s">
        <v>81</v>
      </c>
    </row>
    <row r="299" s="2" customFormat="1" ht="6.96" customHeight="1">
      <c r="A299" s="39"/>
      <c r="B299" s="67"/>
      <c r="C299" s="68"/>
      <c r="D299" s="68"/>
      <c r="E299" s="68"/>
      <c r="F299" s="68"/>
      <c r="G299" s="68"/>
      <c r="H299" s="68"/>
      <c r="I299" s="68"/>
      <c r="J299" s="68"/>
      <c r="K299" s="68"/>
      <c r="L299" s="45"/>
      <c r="M299" s="39"/>
      <c r="O299" s="39"/>
      <c r="P299" s="39"/>
      <c r="Q299" s="39"/>
      <c r="R299" s="39"/>
      <c r="S299" s="39"/>
      <c r="T299" s="39"/>
      <c r="U299" s="39"/>
      <c r="V299" s="39"/>
      <c r="W299" s="39"/>
      <c r="X299" s="39"/>
      <c r="Y299" s="39"/>
      <c r="Z299" s="39"/>
      <c r="AA299" s="39"/>
      <c r="AB299" s="39"/>
      <c r="AC299" s="39"/>
      <c r="AD299" s="39"/>
      <c r="AE299" s="39"/>
    </row>
  </sheetData>
  <sheetProtection sheet="1" autoFilter="0" formatColumns="0" formatRows="0" objects="1" scenarios="1" spinCount="100000" saltValue="oY9VcnT1Ue7D8orisf+QaRcpfnir0BkII8e3jXphTM11duSG/W5ac20489FwfOLj34A6aiLNpxFDX0jsq+lKQg==" hashValue="a4zOIJ3Bej+BNZKAUP7UStyZacgS5CBh7tUoTE65lw/3itDMRk+rZ8gssJnGaXcjntiKurqERW5mC1KxKkaUWA==" algorithmName="SHA-512" password="CC35"/>
  <autoFilter ref="C124:K29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hidden="1" s="1" customFormat="1" ht="6.96" customHeight="1">
      <c r="B3" s="137"/>
      <c r="C3" s="138"/>
      <c r="D3" s="138"/>
      <c r="E3" s="138"/>
      <c r="F3" s="138"/>
      <c r="G3" s="138"/>
      <c r="H3" s="138"/>
      <c r="I3" s="138"/>
      <c r="J3" s="138"/>
      <c r="K3" s="138"/>
      <c r="L3" s="21"/>
      <c r="AT3" s="18" t="s">
        <v>83</v>
      </c>
    </row>
    <row r="4" hidden="1" s="1" customFormat="1" ht="24.96" customHeight="1">
      <c r="B4" s="21"/>
      <c r="D4" s="139" t="s">
        <v>105</v>
      </c>
      <c r="L4" s="21"/>
      <c r="M4" s="140" t="s">
        <v>10</v>
      </c>
      <c r="AT4" s="18" t="s">
        <v>4</v>
      </c>
    </row>
    <row r="5" hidden="1" s="1" customFormat="1" ht="6.96" customHeight="1">
      <c r="B5" s="21"/>
      <c r="L5" s="21"/>
    </row>
    <row r="6" hidden="1" s="1" customFormat="1" ht="12" customHeight="1">
      <c r="B6" s="21"/>
      <c r="D6" s="141" t="s">
        <v>16</v>
      </c>
      <c r="L6" s="21"/>
    </row>
    <row r="7" hidden="1" s="1" customFormat="1" ht="16.5" customHeight="1">
      <c r="B7" s="21"/>
      <c r="E7" s="142" t="str">
        <f>'Rekapitulace stavby'!K6</f>
        <v>Nástavba provozně technického objektu - ON Trutnov 1</v>
      </c>
      <c r="F7" s="141"/>
      <c r="G7" s="141"/>
      <c r="H7" s="141"/>
      <c r="L7" s="21"/>
    </row>
    <row r="8" hidden="1" s="2" customFormat="1" ht="12" customHeight="1">
      <c r="A8" s="39"/>
      <c r="B8" s="45"/>
      <c r="C8" s="39"/>
      <c r="D8" s="141" t="s">
        <v>106</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3067</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20</v>
      </c>
      <c r="E12" s="39"/>
      <c r="F12" s="144" t="s">
        <v>21</v>
      </c>
      <c r="G12" s="39"/>
      <c r="H12" s="39"/>
      <c r="I12" s="141" t="s">
        <v>22</v>
      </c>
      <c r="J12" s="145" t="str">
        <f>'Rekapitulace stavby'!AN8</f>
        <v>27. 1. 2023</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tr">
        <f>IF('Rekapitulace stavby'!E11="","",'Rekapitulace stavby'!E11)</f>
        <v xml:space="preserve"> </v>
      </c>
      <c r="F15" s="39"/>
      <c r="G15" s="39"/>
      <c r="H15" s="39"/>
      <c r="I15" s="141" t="s">
        <v>26</v>
      </c>
      <c r="J15" s="144"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27</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4"/>
      <c r="G18" s="144"/>
      <c r="H18" s="144"/>
      <c r="I18" s="14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29</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tr">
        <f>IF('Rekapitulace stavby'!E17="","",'Rekapitulace stavby'!E17)</f>
        <v xml:space="preserve"> </v>
      </c>
      <c r="F21" s="39"/>
      <c r="G21" s="39"/>
      <c r="H21" s="39"/>
      <c r="I21" s="141" t="s">
        <v>26</v>
      </c>
      <c r="J21" s="144"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31</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tr">
        <f>IF('Rekapitulace stavby'!E20="","",'Rekapitulace stavby'!E20)</f>
        <v xml:space="preserve"> </v>
      </c>
      <c r="F24" s="39"/>
      <c r="G24" s="39"/>
      <c r="H24" s="39"/>
      <c r="I24" s="141" t="s">
        <v>26</v>
      </c>
      <c r="J24" s="144"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33</v>
      </c>
      <c r="E30" s="39"/>
      <c r="F30" s="39"/>
      <c r="G30" s="39"/>
      <c r="H30" s="39"/>
      <c r="I30" s="39"/>
      <c r="J30" s="152">
        <f>ROUND(J131,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35</v>
      </c>
      <c r="G32" s="39"/>
      <c r="H32" s="39"/>
      <c r="I32" s="153" t="s">
        <v>34</v>
      </c>
      <c r="J32" s="153"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37</v>
      </c>
      <c r="E33" s="141" t="s">
        <v>38</v>
      </c>
      <c r="F33" s="155">
        <f>ROUND((SUM(BE131:BE298)),  2)</f>
        <v>0</v>
      </c>
      <c r="G33" s="39"/>
      <c r="H33" s="39"/>
      <c r="I33" s="156">
        <v>0.20999999999999999</v>
      </c>
      <c r="J33" s="155">
        <f>ROUND(((SUM(BE131:BE298))*I33),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39</v>
      </c>
      <c r="F34" s="155">
        <f>ROUND((SUM(BF131:BF298)),  2)</f>
        <v>0</v>
      </c>
      <c r="G34" s="39"/>
      <c r="H34" s="39"/>
      <c r="I34" s="156">
        <v>0.14999999999999999</v>
      </c>
      <c r="J34" s="155">
        <f>ROUND(((SUM(BF131:BF298))*I34),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40</v>
      </c>
      <c r="F35" s="155">
        <f>ROUND((SUM(BG131:BG298)),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41</v>
      </c>
      <c r="F36" s="155">
        <f>ROUND((SUM(BH131:BH298)),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42</v>
      </c>
      <c r="F37" s="155">
        <f>ROUND((SUM(BI131:BI298)),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43</v>
      </c>
      <c r="E39" s="159"/>
      <c r="F39" s="159"/>
      <c r="G39" s="160" t="s">
        <v>44</v>
      </c>
      <c r="H39" s="161" t="s">
        <v>45</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64" t="s">
        <v>46</v>
      </c>
      <c r="E50" s="165"/>
      <c r="F50" s="165"/>
      <c r="G50" s="164" t="s">
        <v>47</v>
      </c>
      <c r="H50" s="165"/>
      <c r="I50" s="165"/>
      <c r="J50" s="165"/>
      <c r="K50" s="165"/>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66" t="s">
        <v>48</v>
      </c>
      <c r="E61" s="167"/>
      <c r="F61" s="168" t="s">
        <v>49</v>
      </c>
      <c r="G61" s="166" t="s">
        <v>48</v>
      </c>
      <c r="H61" s="167"/>
      <c r="I61" s="167"/>
      <c r="J61" s="169" t="s">
        <v>49</v>
      </c>
      <c r="K61" s="167"/>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64" t="s">
        <v>50</v>
      </c>
      <c r="E65" s="170"/>
      <c r="F65" s="170"/>
      <c r="G65" s="164" t="s">
        <v>51</v>
      </c>
      <c r="H65" s="170"/>
      <c r="I65" s="170"/>
      <c r="J65" s="170"/>
      <c r="K65" s="170"/>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66" t="s">
        <v>48</v>
      </c>
      <c r="E76" s="167"/>
      <c r="F76" s="168" t="s">
        <v>49</v>
      </c>
      <c r="G76" s="166" t="s">
        <v>48</v>
      </c>
      <c r="H76" s="167"/>
      <c r="I76" s="167"/>
      <c r="J76" s="169" t="s">
        <v>49</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Nástavba provozně technického objektu - ON Trutnov 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D.1.4.H - Elektronické komunikace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27. 1. 2023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109</v>
      </c>
      <c r="D94" s="177"/>
      <c r="E94" s="177"/>
      <c r="F94" s="177"/>
      <c r="G94" s="177"/>
      <c r="H94" s="177"/>
      <c r="I94" s="177"/>
      <c r="J94" s="178" t="s">
        <v>110</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111</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112</v>
      </c>
    </row>
    <row r="97" s="9" customFormat="1" ht="24.96" customHeight="1">
      <c r="A97" s="9"/>
      <c r="B97" s="180"/>
      <c r="C97" s="181"/>
      <c r="D97" s="182" t="s">
        <v>3068</v>
      </c>
      <c r="E97" s="183"/>
      <c r="F97" s="183"/>
      <c r="G97" s="183"/>
      <c r="H97" s="183"/>
      <c r="I97" s="183"/>
      <c r="J97" s="184">
        <f>J132</f>
        <v>0</v>
      </c>
      <c r="K97" s="181"/>
      <c r="L97" s="185"/>
      <c r="S97" s="9"/>
      <c r="T97" s="9"/>
      <c r="U97" s="9"/>
      <c r="V97" s="9"/>
      <c r="W97" s="9"/>
      <c r="X97" s="9"/>
      <c r="Y97" s="9"/>
      <c r="Z97" s="9"/>
      <c r="AA97" s="9"/>
      <c r="AB97" s="9"/>
      <c r="AC97" s="9"/>
      <c r="AD97" s="9"/>
      <c r="AE97" s="9"/>
    </row>
    <row r="98" s="10" customFormat="1" ht="19.92" customHeight="1">
      <c r="A98" s="10"/>
      <c r="B98" s="186"/>
      <c r="C98" s="187"/>
      <c r="D98" s="188" t="s">
        <v>3069</v>
      </c>
      <c r="E98" s="189"/>
      <c r="F98" s="189"/>
      <c r="G98" s="189"/>
      <c r="H98" s="189"/>
      <c r="I98" s="189"/>
      <c r="J98" s="190">
        <f>J133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3070</v>
      </c>
      <c r="E99" s="189"/>
      <c r="F99" s="189"/>
      <c r="G99" s="189"/>
      <c r="H99" s="189"/>
      <c r="I99" s="189"/>
      <c r="J99" s="190">
        <f>J142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3071</v>
      </c>
      <c r="E100" s="189"/>
      <c r="F100" s="189"/>
      <c r="G100" s="189"/>
      <c r="H100" s="189"/>
      <c r="I100" s="189"/>
      <c r="J100" s="190">
        <f>J159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3072</v>
      </c>
      <c r="E101" s="189"/>
      <c r="F101" s="189"/>
      <c r="G101" s="189"/>
      <c r="H101" s="189"/>
      <c r="I101" s="189"/>
      <c r="J101" s="190">
        <f>J162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3073</v>
      </c>
      <c r="E102" s="189"/>
      <c r="F102" s="189"/>
      <c r="G102" s="189"/>
      <c r="H102" s="189"/>
      <c r="I102" s="189"/>
      <c r="J102" s="190">
        <f>J165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3074</v>
      </c>
      <c r="E103" s="189"/>
      <c r="F103" s="189"/>
      <c r="G103" s="189"/>
      <c r="H103" s="189"/>
      <c r="I103" s="189"/>
      <c r="J103" s="190">
        <f>J168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3075</v>
      </c>
      <c r="E104" s="189"/>
      <c r="F104" s="189"/>
      <c r="G104" s="189"/>
      <c r="H104" s="189"/>
      <c r="I104" s="189"/>
      <c r="J104" s="190">
        <f>J171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3076</v>
      </c>
      <c r="E105" s="189"/>
      <c r="F105" s="189"/>
      <c r="G105" s="189"/>
      <c r="H105" s="189"/>
      <c r="I105" s="189"/>
      <c r="J105" s="190">
        <f>J172</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3077</v>
      </c>
      <c r="E106" s="189"/>
      <c r="F106" s="189"/>
      <c r="G106" s="189"/>
      <c r="H106" s="189"/>
      <c r="I106" s="189"/>
      <c r="J106" s="190">
        <f>J195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3078</v>
      </c>
      <c r="E107" s="189"/>
      <c r="F107" s="189"/>
      <c r="G107" s="189"/>
      <c r="H107" s="189"/>
      <c r="I107" s="189"/>
      <c r="J107" s="190">
        <f>J246</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3079</v>
      </c>
      <c r="E108" s="189"/>
      <c r="F108" s="189"/>
      <c r="G108" s="189"/>
      <c r="H108" s="189"/>
      <c r="I108" s="189"/>
      <c r="J108" s="190">
        <f>J259</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3080</v>
      </c>
      <c r="E109" s="189"/>
      <c r="F109" s="189"/>
      <c r="G109" s="189"/>
      <c r="H109" s="189"/>
      <c r="I109" s="189"/>
      <c r="J109" s="190">
        <f>J274</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3081</v>
      </c>
      <c r="E110" s="189"/>
      <c r="F110" s="189"/>
      <c r="G110" s="189"/>
      <c r="H110" s="189"/>
      <c r="I110" s="189"/>
      <c r="J110" s="190">
        <f>J289</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3082</v>
      </c>
      <c r="E111" s="189"/>
      <c r="F111" s="189"/>
      <c r="G111" s="189"/>
      <c r="H111" s="189"/>
      <c r="I111" s="189"/>
      <c r="J111" s="190">
        <f>J296</f>
        <v>0</v>
      </c>
      <c r="K111" s="187"/>
      <c r="L111" s="19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145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75" t="str">
        <f>E7</f>
        <v>Nástavba provozně technického objektu - ON Trutnov 1</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106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D.1.4.H - Elektronické komunikace</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 </v>
      </c>
      <c r="G125" s="41"/>
      <c r="H125" s="41"/>
      <c r="I125" s="33" t="s">
        <v>22</v>
      </c>
      <c r="J125" s="80" t="str">
        <f>IF(J12="","",J12)</f>
        <v>27. 1. 2023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 xml:space="preserve"> </v>
      </c>
      <c r="G127" s="41"/>
      <c r="H127" s="41"/>
      <c r="I127" s="33" t="s">
        <v>29</v>
      </c>
      <c r="J127" s="37" t="str">
        <f>E21</f>
        <v xml:space="preserve"> </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27</v>
      </c>
      <c r="D128" s="41"/>
      <c r="E128" s="41"/>
      <c r="F128" s="28" t="str">
        <f>IF(E18="","",E18)</f>
        <v>Vyplň údaj</v>
      </c>
      <c r="G128" s="41"/>
      <c r="H128" s="41"/>
      <c r="I128" s="33" t="s">
        <v>31</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192"/>
      <c r="B130" s="193"/>
      <c r="C130" s="194" t="s">
        <v>146</v>
      </c>
      <c r="D130" s="195" t="s">
        <v>58</v>
      </c>
      <c r="E130" s="195" t="s">
        <v>54</v>
      </c>
      <c r="F130" s="195" t="s">
        <v>55</v>
      </c>
      <c r="G130" s="195" t="s">
        <v>147</v>
      </c>
      <c r="H130" s="195" t="s">
        <v>148</v>
      </c>
      <c r="I130" s="195" t="s">
        <v>149</v>
      </c>
      <c r="J130" s="195" t="s">
        <v>110</v>
      </c>
      <c r="K130" s="196" t="s">
        <v>150</v>
      </c>
      <c r="L130" s="197"/>
      <c r="M130" s="101" t="s">
        <v>1</v>
      </c>
      <c r="N130" s="102" t="s">
        <v>37</v>
      </c>
      <c r="O130" s="102" t="s">
        <v>151</v>
      </c>
      <c r="P130" s="102" t="s">
        <v>152</v>
      </c>
      <c r="Q130" s="102" t="s">
        <v>153</v>
      </c>
      <c r="R130" s="102" t="s">
        <v>154</v>
      </c>
      <c r="S130" s="102" t="s">
        <v>155</v>
      </c>
      <c r="T130" s="103" t="s">
        <v>156</v>
      </c>
      <c r="U130" s="192"/>
      <c r="V130" s="192"/>
      <c r="W130" s="192"/>
      <c r="X130" s="192"/>
      <c r="Y130" s="192"/>
      <c r="Z130" s="192"/>
      <c r="AA130" s="192"/>
      <c r="AB130" s="192"/>
      <c r="AC130" s="192"/>
      <c r="AD130" s="192"/>
      <c r="AE130" s="192"/>
    </row>
    <row r="131" s="2" customFormat="1" ht="22.8" customHeight="1">
      <c r="A131" s="39"/>
      <c r="B131" s="40"/>
      <c r="C131" s="108" t="s">
        <v>157</v>
      </c>
      <c r="D131" s="41"/>
      <c r="E131" s="41"/>
      <c r="F131" s="41"/>
      <c r="G131" s="41"/>
      <c r="H131" s="41"/>
      <c r="I131" s="41"/>
      <c r="J131" s="198">
        <f>BK131</f>
        <v>0</v>
      </c>
      <c r="K131" s="41"/>
      <c r="L131" s="45"/>
      <c r="M131" s="104"/>
      <c r="N131" s="199"/>
      <c r="O131" s="105"/>
      <c r="P131" s="200">
        <f>P132</f>
        <v>0</v>
      </c>
      <c r="Q131" s="105"/>
      <c r="R131" s="200">
        <f>R132</f>
        <v>0</v>
      </c>
      <c r="S131" s="105"/>
      <c r="T131" s="201">
        <f>T132</f>
        <v>0</v>
      </c>
      <c r="U131" s="39"/>
      <c r="V131" s="39"/>
      <c r="W131" s="39"/>
      <c r="X131" s="39"/>
      <c r="Y131" s="39"/>
      <c r="Z131" s="39"/>
      <c r="AA131" s="39"/>
      <c r="AB131" s="39"/>
      <c r="AC131" s="39"/>
      <c r="AD131" s="39"/>
      <c r="AE131" s="39"/>
      <c r="AT131" s="18" t="s">
        <v>72</v>
      </c>
      <c r="AU131" s="18" t="s">
        <v>112</v>
      </c>
      <c r="BK131" s="202">
        <f>BK132</f>
        <v>0</v>
      </c>
    </row>
    <row r="132" s="12" customFormat="1" ht="25.92" customHeight="1">
      <c r="A132" s="12"/>
      <c r="B132" s="203"/>
      <c r="C132" s="204"/>
      <c r="D132" s="205" t="s">
        <v>72</v>
      </c>
      <c r="E132" s="206" t="s">
        <v>2985</v>
      </c>
      <c r="F132" s="206" t="s">
        <v>3083</v>
      </c>
      <c r="G132" s="204"/>
      <c r="H132" s="204"/>
      <c r="I132" s="207"/>
      <c r="J132" s="208">
        <f>BK132</f>
        <v>0</v>
      </c>
      <c r="K132" s="204"/>
      <c r="L132" s="209"/>
      <c r="M132" s="210"/>
      <c r="N132" s="211"/>
      <c r="O132" s="211"/>
      <c r="P132" s="212">
        <f>P133+P142+P159+P162+P165+P168+P171+P172+P195+P246+P259+P274+P289+P296</f>
        <v>0</v>
      </c>
      <c r="Q132" s="211"/>
      <c r="R132" s="212">
        <f>R133+R142+R159+R162+R165+R168+R171+R172+R195+R246+R259+R274+R289+R296</f>
        <v>0</v>
      </c>
      <c r="S132" s="211"/>
      <c r="T132" s="213">
        <f>T133+T142+T159+T162+T165+T168+T171+T172+T195+T246+T259+T274+T289+T296</f>
        <v>0</v>
      </c>
      <c r="U132" s="12"/>
      <c r="V132" s="12"/>
      <c r="W132" s="12"/>
      <c r="X132" s="12"/>
      <c r="Y132" s="12"/>
      <c r="Z132" s="12"/>
      <c r="AA132" s="12"/>
      <c r="AB132" s="12"/>
      <c r="AC132" s="12"/>
      <c r="AD132" s="12"/>
      <c r="AE132" s="12"/>
      <c r="AR132" s="214" t="s">
        <v>81</v>
      </c>
      <c r="AT132" s="215" t="s">
        <v>72</v>
      </c>
      <c r="AU132" s="215" t="s">
        <v>73</v>
      </c>
      <c r="AY132" s="214" t="s">
        <v>160</v>
      </c>
      <c r="BK132" s="216">
        <f>BK133+BK142+BK159+BK162+BK165+BK168+BK171+BK172+BK195+BK246+BK259+BK274+BK289+BK296</f>
        <v>0</v>
      </c>
    </row>
    <row r="133" s="12" customFormat="1" ht="22.8" customHeight="1">
      <c r="A133" s="12"/>
      <c r="B133" s="203"/>
      <c r="C133" s="204"/>
      <c r="D133" s="205" t="s">
        <v>72</v>
      </c>
      <c r="E133" s="217" t="s">
        <v>3084</v>
      </c>
      <c r="F133" s="217" t="s">
        <v>3085</v>
      </c>
      <c r="G133" s="204"/>
      <c r="H133" s="204"/>
      <c r="I133" s="207"/>
      <c r="J133" s="218">
        <f>BK133</f>
        <v>0</v>
      </c>
      <c r="K133" s="204"/>
      <c r="L133" s="209"/>
      <c r="M133" s="210"/>
      <c r="N133" s="211"/>
      <c r="O133" s="211"/>
      <c r="P133" s="212">
        <f>SUM(P134:P141)</f>
        <v>0</v>
      </c>
      <c r="Q133" s="211"/>
      <c r="R133" s="212">
        <f>SUM(R134:R141)</f>
        <v>0</v>
      </c>
      <c r="S133" s="211"/>
      <c r="T133" s="213">
        <f>SUM(T134:T141)</f>
        <v>0</v>
      </c>
      <c r="U133" s="12"/>
      <c r="V133" s="12"/>
      <c r="W133" s="12"/>
      <c r="X133" s="12"/>
      <c r="Y133" s="12"/>
      <c r="Z133" s="12"/>
      <c r="AA133" s="12"/>
      <c r="AB133" s="12"/>
      <c r="AC133" s="12"/>
      <c r="AD133" s="12"/>
      <c r="AE133" s="12"/>
      <c r="AR133" s="214" t="s">
        <v>81</v>
      </c>
      <c r="AT133" s="215" t="s">
        <v>72</v>
      </c>
      <c r="AU133" s="215" t="s">
        <v>81</v>
      </c>
      <c r="AY133" s="214" t="s">
        <v>160</v>
      </c>
      <c r="BK133" s="216">
        <f>SUM(BK134:BK141)</f>
        <v>0</v>
      </c>
    </row>
    <row r="134" s="2" customFormat="1" ht="24.15" customHeight="1">
      <c r="A134" s="39"/>
      <c r="B134" s="40"/>
      <c r="C134" s="219" t="s">
        <v>81</v>
      </c>
      <c r="D134" s="219" t="s">
        <v>163</v>
      </c>
      <c r="E134" s="220" t="s">
        <v>3086</v>
      </c>
      <c r="F134" s="221" t="s">
        <v>3087</v>
      </c>
      <c r="G134" s="222" t="s">
        <v>693</v>
      </c>
      <c r="H134" s="223">
        <v>85</v>
      </c>
      <c r="I134" s="224"/>
      <c r="J134" s="225">
        <f>ROUND(I134*H134,2)</f>
        <v>0</v>
      </c>
      <c r="K134" s="221" t="s">
        <v>1</v>
      </c>
      <c r="L134" s="45"/>
      <c r="M134" s="226" t="s">
        <v>1</v>
      </c>
      <c r="N134" s="227" t="s">
        <v>38</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168</v>
      </c>
      <c r="AT134" s="230" t="s">
        <v>163</v>
      </c>
      <c r="AU134" s="230" t="s">
        <v>83</v>
      </c>
      <c r="AY134" s="18" t="s">
        <v>160</v>
      </c>
      <c r="BE134" s="231">
        <f>IF(N134="základní",J134,0)</f>
        <v>0</v>
      </c>
      <c r="BF134" s="231">
        <f>IF(N134="snížená",J134,0)</f>
        <v>0</v>
      </c>
      <c r="BG134" s="231">
        <f>IF(N134="zákl. přenesená",J134,0)</f>
        <v>0</v>
      </c>
      <c r="BH134" s="231">
        <f>IF(N134="sníž. přenesená",J134,0)</f>
        <v>0</v>
      </c>
      <c r="BI134" s="231">
        <f>IF(N134="nulová",J134,0)</f>
        <v>0</v>
      </c>
      <c r="BJ134" s="18" t="s">
        <v>81</v>
      </c>
      <c r="BK134" s="231">
        <f>ROUND(I134*H134,2)</f>
        <v>0</v>
      </c>
      <c r="BL134" s="18" t="s">
        <v>168</v>
      </c>
      <c r="BM134" s="230" t="s">
        <v>83</v>
      </c>
    </row>
    <row r="135" s="2" customFormat="1">
      <c r="A135" s="39"/>
      <c r="B135" s="40"/>
      <c r="C135" s="41"/>
      <c r="D135" s="232" t="s">
        <v>170</v>
      </c>
      <c r="E135" s="41"/>
      <c r="F135" s="233" t="s">
        <v>3087</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170</v>
      </c>
      <c r="AU135" s="18" t="s">
        <v>83</v>
      </c>
    </row>
    <row r="136" s="2" customFormat="1" ht="16.5" customHeight="1">
      <c r="A136" s="39"/>
      <c r="B136" s="40"/>
      <c r="C136" s="219" t="s">
        <v>83</v>
      </c>
      <c r="D136" s="219" t="s">
        <v>163</v>
      </c>
      <c r="E136" s="220" t="s">
        <v>3088</v>
      </c>
      <c r="F136" s="221" t="s">
        <v>3089</v>
      </c>
      <c r="G136" s="222" t="s">
        <v>693</v>
      </c>
      <c r="H136" s="223">
        <v>1</v>
      </c>
      <c r="I136" s="224"/>
      <c r="J136" s="225">
        <f>ROUND(I136*H136,2)</f>
        <v>0</v>
      </c>
      <c r="K136" s="221" t="s">
        <v>1</v>
      </c>
      <c r="L136" s="45"/>
      <c r="M136" s="226" t="s">
        <v>1</v>
      </c>
      <c r="N136" s="227" t="s">
        <v>38</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168</v>
      </c>
      <c r="AT136" s="230" t="s">
        <v>163</v>
      </c>
      <c r="AU136" s="230" t="s">
        <v>83</v>
      </c>
      <c r="AY136" s="18" t="s">
        <v>160</v>
      </c>
      <c r="BE136" s="231">
        <f>IF(N136="základní",J136,0)</f>
        <v>0</v>
      </c>
      <c r="BF136" s="231">
        <f>IF(N136="snížená",J136,0)</f>
        <v>0</v>
      </c>
      <c r="BG136" s="231">
        <f>IF(N136="zákl. přenesená",J136,0)</f>
        <v>0</v>
      </c>
      <c r="BH136" s="231">
        <f>IF(N136="sníž. přenesená",J136,0)</f>
        <v>0</v>
      </c>
      <c r="BI136" s="231">
        <f>IF(N136="nulová",J136,0)</f>
        <v>0</v>
      </c>
      <c r="BJ136" s="18" t="s">
        <v>81</v>
      </c>
      <c r="BK136" s="231">
        <f>ROUND(I136*H136,2)</f>
        <v>0</v>
      </c>
      <c r="BL136" s="18" t="s">
        <v>168</v>
      </c>
      <c r="BM136" s="230" t="s">
        <v>168</v>
      </c>
    </row>
    <row r="137" s="2" customFormat="1">
      <c r="A137" s="39"/>
      <c r="B137" s="40"/>
      <c r="C137" s="41"/>
      <c r="D137" s="232" t="s">
        <v>170</v>
      </c>
      <c r="E137" s="41"/>
      <c r="F137" s="233" t="s">
        <v>3089</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170</v>
      </c>
      <c r="AU137" s="18" t="s">
        <v>83</v>
      </c>
    </row>
    <row r="138" s="2" customFormat="1" ht="16.5" customHeight="1">
      <c r="A138" s="39"/>
      <c r="B138" s="40"/>
      <c r="C138" s="219" t="s">
        <v>161</v>
      </c>
      <c r="D138" s="219" t="s">
        <v>163</v>
      </c>
      <c r="E138" s="220" t="s">
        <v>3090</v>
      </c>
      <c r="F138" s="221" t="s">
        <v>3091</v>
      </c>
      <c r="G138" s="222" t="s">
        <v>1</v>
      </c>
      <c r="H138" s="223">
        <v>0</v>
      </c>
      <c r="I138" s="224"/>
      <c r="J138" s="225">
        <f>ROUND(I138*H138,2)</f>
        <v>0</v>
      </c>
      <c r="K138" s="221" t="s">
        <v>1</v>
      </c>
      <c r="L138" s="45"/>
      <c r="M138" s="226" t="s">
        <v>1</v>
      </c>
      <c r="N138" s="227" t="s">
        <v>38</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168</v>
      </c>
      <c r="AT138" s="230" t="s">
        <v>163</v>
      </c>
      <c r="AU138" s="230" t="s">
        <v>83</v>
      </c>
      <c r="AY138" s="18" t="s">
        <v>160</v>
      </c>
      <c r="BE138" s="231">
        <f>IF(N138="základní",J138,0)</f>
        <v>0</v>
      </c>
      <c r="BF138" s="231">
        <f>IF(N138="snížená",J138,0)</f>
        <v>0</v>
      </c>
      <c r="BG138" s="231">
        <f>IF(N138="zákl. přenesená",J138,0)</f>
        <v>0</v>
      </c>
      <c r="BH138" s="231">
        <f>IF(N138="sníž. přenesená",J138,0)</f>
        <v>0</v>
      </c>
      <c r="BI138" s="231">
        <f>IF(N138="nulová",J138,0)</f>
        <v>0</v>
      </c>
      <c r="BJ138" s="18" t="s">
        <v>81</v>
      </c>
      <c r="BK138" s="231">
        <f>ROUND(I138*H138,2)</f>
        <v>0</v>
      </c>
      <c r="BL138" s="18" t="s">
        <v>168</v>
      </c>
      <c r="BM138" s="230" t="s">
        <v>189</v>
      </c>
    </row>
    <row r="139" s="2" customFormat="1">
      <c r="A139" s="39"/>
      <c r="B139" s="40"/>
      <c r="C139" s="41"/>
      <c r="D139" s="232" t="s">
        <v>170</v>
      </c>
      <c r="E139" s="41"/>
      <c r="F139" s="233" t="s">
        <v>3091</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170</v>
      </c>
      <c r="AU139" s="18" t="s">
        <v>83</v>
      </c>
    </row>
    <row r="140" s="2" customFormat="1" ht="33" customHeight="1">
      <c r="A140" s="39"/>
      <c r="B140" s="40"/>
      <c r="C140" s="219" t="s">
        <v>168</v>
      </c>
      <c r="D140" s="219" t="s">
        <v>163</v>
      </c>
      <c r="E140" s="220" t="s">
        <v>3092</v>
      </c>
      <c r="F140" s="221" t="s">
        <v>3093</v>
      </c>
      <c r="G140" s="222" t="s">
        <v>2957</v>
      </c>
      <c r="H140" s="223">
        <v>12</v>
      </c>
      <c r="I140" s="224"/>
      <c r="J140" s="225">
        <f>ROUND(I140*H140,2)</f>
        <v>0</v>
      </c>
      <c r="K140" s="221" t="s">
        <v>1</v>
      </c>
      <c r="L140" s="45"/>
      <c r="M140" s="226" t="s">
        <v>1</v>
      </c>
      <c r="N140" s="227" t="s">
        <v>38</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168</v>
      </c>
      <c r="AT140" s="230" t="s">
        <v>163</v>
      </c>
      <c r="AU140" s="230" t="s">
        <v>83</v>
      </c>
      <c r="AY140" s="18" t="s">
        <v>160</v>
      </c>
      <c r="BE140" s="231">
        <f>IF(N140="základní",J140,0)</f>
        <v>0</v>
      </c>
      <c r="BF140" s="231">
        <f>IF(N140="snížená",J140,0)</f>
        <v>0</v>
      </c>
      <c r="BG140" s="231">
        <f>IF(N140="zákl. přenesená",J140,0)</f>
        <v>0</v>
      </c>
      <c r="BH140" s="231">
        <f>IF(N140="sníž. přenesená",J140,0)</f>
        <v>0</v>
      </c>
      <c r="BI140" s="231">
        <f>IF(N140="nulová",J140,0)</f>
        <v>0</v>
      </c>
      <c r="BJ140" s="18" t="s">
        <v>81</v>
      </c>
      <c r="BK140" s="231">
        <f>ROUND(I140*H140,2)</f>
        <v>0</v>
      </c>
      <c r="BL140" s="18" t="s">
        <v>168</v>
      </c>
      <c r="BM140" s="230" t="s">
        <v>215</v>
      </c>
    </row>
    <row r="141" s="2" customFormat="1">
      <c r="A141" s="39"/>
      <c r="B141" s="40"/>
      <c r="C141" s="41"/>
      <c r="D141" s="232" t="s">
        <v>170</v>
      </c>
      <c r="E141" s="41"/>
      <c r="F141" s="233" t="s">
        <v>3093</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170</v>
      </c>
      <c r="AU141" s="18" t="s">
        <v>83</v>
      </c>
    </row>
    <row r="142" s="12" customFormat="1" ht="22.8" customHeight="1">
      <c r="A142" s="12"/>
      <c r="B142" s="203"/>
      <c r="C142" s="204"/>
      <c r="D142" s="205" t="s">
        <v>72</v>
      </c>
      <c r="E142" s="217" t="s">
        <v>3094</v>
      </c>
      <c r="F142" s="217" t="s">
        <v>3095</v>
      </c>
      <c r="G142" s="204"/>
      <c r="H142" s="204"/>
      <c r="I142" s="207"/>
      <c r="J142" s="218">
        <f>BK142</f>
        <v>0</v>
      </c>
      <c r="K142" s="204"/>
      <c r="L142" s="209"/>
      <c r="M142" s="210"/>
      <c r="N142" s="211"/>
      <c r="O142" s="211"/>
      <c r="P142" s="212">
        <f>SUM(P143:P158)</f>
        <v>0</v>
      </c>
      <c r="Q142" s="211"/>
      <c r="R142" s="212">
        <f>SUM(R143:R158)</f>
        <v>0</v>
      </c>
      <c r="S142" s="211"/>
      <c r="T142" s="213">
        <f>SUM(T143:T158)</f>
        <v>0</v>
      </c>
      <c r="U142" s="12"/>
      <c r="V142" s="12"/>
      <c r="W142" s="12"/>
      <c r="X142" s="12"/>
      <c r="Y142" s="12"/>
      <c r="Z142" s="12"/>
      <c r="AA142" s="12"/>
      <c r="AB142" s="12"/>
      <c r="AC142" s="12"/>
      <c r="AD142" s="12"/>
      <c r="AE142" s="12"/>
      <c r="AR142" s="214" t="s">
        <v>81</v>
      </c>
      <c r="AT142" s="215" t="s">
        <v>72</v>
      </c>
      <c r="AU142" s="215" t="s">
        <v>81</v>
      </c>
      <c r="AY142" s="214" t="s">
        <v>160</v>
      </c>
      <c r="BK142" s="216">
        <f>SUM(BK143:BK158)</f>
        <v>0</v>
      </c>
    </row>
    <row r="143" s="2" customFormat="1" ht="21.75" customHeight="1">
      <c r="A143" s="39"/>
      <c r="B143" s="40"/>
      <c r="C143" s="219" t="s">
        <v>189</v>
      </c>
      <c r="D143" s="219" t="s">
        <v>163</v>
      </c>
      <c r="E143" s="220" t="s">
        <v>3096</v>
      </c>
      <c r="F143" s="221" t="s">
        <v>3097</v>
      </c>
      <c r="G143" s="222" t="s">
        <v>693</v>
      </c>
      <c r="H143" s="223">
        <v>1</v>
      </c>
      <c r="I143" s="224"/>
      <c r="J143" s="225">
        <f>ROUND(I143*H143,2)</f>
        <v>0</v>
      </c>
      <c r="K143" s="221" t="s">
        <v>1</v>
      </c>
      <c r="L143" s="45"/>
      <c r="M143" s="226" t="s">
        <v>1</v>
      </c>
      <c r="N143" s="227" t="s">
        <v>38</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168</v>
      </c>
      <c r="AT143" s="230" t="s">
        <v>163</v>
      </c>
      <c r="AU143" s="230" t="s">
        <v>83</v>
      </c>
      <c r="AY143" s="18" t="s">
        <v>160</v>
      </c>
      <c r="BE143" s="231">
        <f>IF(N143="základní",J143,0)</f>
        <v>0</v>
      </c>
      <c r="BF143" s="231">
        <f>IF(N143="snížená",J143,0)</f>
        <v>0</v>
      </c>
      <c r="BG143" s="231">
        <f>IF(N143="zákl. přenesená",J143,0)</f>
        <v>0</v>
      </c>
      <c r="BH143" s="231">
        <f>IF(N143="sníž. přenesená",J143,0)</f>
        <v>0</v>
      </c>
      <c r="BI143" s="231">
        <f>IF(N143="nulová",J143,0)</f>
        <v>0</v>
      </c>
      <c r="BJ143" s="18" t="s">
        <v>81</v>
      </c>
      <c r="BK143" s="231">
        <f>ROUND(I143*H143,2)</f>
        <v>0</v>
      </c>
      <c r="BL143" s="18" t="s">
        <v>168</v>
      </c>
      <c r="BM143" s="230" t="s">
        <v>224</v>
      </c>
    </row>
    <row r="144" s="2" customFormat="1">
      <c r="A144" s="39"/>
      <c r="B144" s="40"/>
      <c r="C144" s="41"/>
      <c r="D144" s="232" t="s">
        <v>170</v>
      </c>
      <c r="E144" s="41"/>
      <c r="F144" s="233" t="s">
        <v>3097</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170</v>
      </c>
      <c r="AU144" s="18" t="s">
        <v>83</v>
      </c>
    </row>
    <row r="145" s="2" customFormat="1" ht="24.15" customHeight="1">
      <c r="A145" s="39"/>
      <c r="B145" s="40"/>
      <c r="C145" s="219" t="s">
        <v>212</v>
      </c>
      <c r="D145" s="219" t="s">
        <v>163</v>
      </c>
      <c r="E145" s="220" t="s">
        <v>3098</v>
      </c>
      <c r="F145" s="221" t="s">
        <v>3099</v>
      </c>
      <c r="G145" s="222" t="s">
        <v>693</v>
      </c>
      <c r="H145" s="223">
        <v>1</v>
      </c>
      <c r="I145" s="224"/>
      <c r="J145" s="225">
        <f>ROUND(I145*H145,2)</f>
        <v>0</v>
      </c>
      <c r="K145" s="221" t="s">
        <v>1</v>
      </c>
      <c r="L145" s="45"/>
      <c r="M145" s="226" t="s">
        <v>1</v>
      </c>
      <c r="N145" s="227" t="s">
        <v>38</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168</v>
      </c>
      <c r="AT145" s="230" t="s">
        <v>163</v>
      </c>
      <c r="AU145" s="230" t="s">
        <v>83</v>
      </c>
      <c r="AY145" s="18" t="s">
        <v>160</v>
      </c>
      <c r="BE145" s="231">
        <f>IF(N145="základní",J145,0)</f>
        <v>0</v>
      </c>
      <c r="BF145" s="231">
        <f>IF(N145="snížená",J145,0)</f>
        <v>0</v>
      </c>
      <c r="BG145" s="231">
        <f>IF(N145="zákl. přenesená",J145,0)</f>
        <v>0</v>
      </c>
      <c r="BH145" s="231">
        <f>IF(N145="sníž. přenesená",J145,0)</f>
        <v>0</v>
      </c>
      <c r="BI145" s="231">
        <f>IF(N145="nulová",J145,0)</f>
        <v>0</v>
      </c>
      <c r="BJ145" s="18" t="s">
        <v>81</v>
      </c>
      <c r="BK145" s="231">
        <f>ROUND(I145*H145,2)</f>
        <v>0</v>
      </c>
      <c r="BL145" s="18" t="s">
        <v>168</v>
      </c>
      <c r="BM145" s="230" t="s">
        <v>242</v>
      </c>
    </row>
    <row r="146" s="2" customFormat="1">
      <c r="A146" s="39"/>
      <c r="B146" s="40"/>
      <c r="C146" s="41"/>
      <c r="D146" s="232" t="s">
        <v>170</v>
      </c>
      <c r="E146" s="41"/>
      <c r="F146" s="233" t="s">
        <v>3099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170</v>
      </c>
      <c r="AU146" s="18" t="s">
        <v>83</v>
      </c>
    </row>
    <row r="147" s="2" customFormat="1" ht="21.75" customHeight="1">
      <c r="A147" s="39"/>
      <c r="B147" s="40"/>
      <c r="C147" s="219" t="s">
        <v>215</v>
      </c>
      <c r="D147" s="219" t="s">
        <v>163</v>
      </c>
      <c r="E147" s="220" t="s">
        <v>3100</v>
      </c>
      <c r="F147" s="221" t="s">
        <v>3101</v>
      </c>
      <c r="G147" s="222" t="s">
        <v>693</v>
      </c>
      <c r="H147" s="223">
        <v>1</v>
      </c>
      <c r="I147" s="224"/>
      <c r="J147" s="225">
        <f>ROUND(I147*H147,2)</f>
        <v>0</v>
      </c>
      <c r="K147" s="221" t="s">
        <v>1</v>
      </c>
      <c r="L147" s="45"/>
      <c r="M147" s="226" t="s">
        <v>1</v>
      </c>
      <c r="N147" s="227" t="s">
        <v>38</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168</v>
      </c>
      <c r="AT147" s="230" t="s">
        <v>163</v>
      </c>
      <c r="AU147" s="230" t="s">
        <v>83</v>
      </c>
      <c r="AY147" s="18" t="s">
        <v>160</v>
      </c>
      <c r="BE147" s="231">
        <f>IF(N147="základní",J147,0)</f>
        <v>0</v>
      </c>
      <c r="BF147" s="231">
        <f>IF(N147="snížená",J147,0)</f>
        <v>0</v>
      </c>
      <c r="BG147" s="231">
        <f>IF(N147="zákl. přenesená",J147,0)</f>
        <v>0</v>
      </c>
      <c r="BH147" s="231">
        <f>IF(N147="sníž. přenesená",J147,0)</f>
        <v>0</v>
      </c>
      <c r="BI147" s="231">
        <f>IF(N147="nulová",J147,0)</f>
        <v>0</v>
      </c>
      <c r="BJ147" s="18" t="s">
        <v>81</v>
      </c>
      <c r="BK147" s="231">
        <f>ROUND(I147*H147,2)</f>
        <v>0</v>
      </c>
      <c r="BL147" s="18" t="s">
        <v>168</v>
      </c>
      <c r="BM147" s="230" t="s">
        <v>259</v>
      </c>
    </row>
    <row r="148" s="2" customFormat="1">
      <c r="A148" s="39"/>
      <c r="B148" s="40"/>
      <c r="C148" s="41"/>
      <c r="D148" s="232" t="s">
        <v>170</v>
      </c>
      <c r="E148" s="41"/>
      <c r="F148" s="233" t="s">
        <v>3101</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170</v>
      </c>
      <c r="AU148" s="18" t="s">
        <v>83</v>
      </c>
    </row>
    <row r="149" s="2" customFormat="1" ht="16.5" customHeight="1">
      <c r="A149" s="39"/>
      <c r="B149" s="40"/>
      <c r="C149" s="219" t="s">
        <v>218</v>
      </c>
      <c r="D149" s="219" t="s">
        <v>163</v>
      </c>
      <c r="E149" s="220" t="s">
        <v>3102</v>
      </c>
      <c r="F149" s="221" t="s">
        <v>3103</v>
      </c>
      <c r="G149" s="222" t="s">
        <v>693</v>
      </c>
      <c r="H149" s="223">
        <v>8</v>
      </c>
      <c r="I149" s="224"/>
      <c r="J149" s="225">
        <f>ROUND(I149*H149,2)</f>
        <v>0</v>
      </c>
      <c r="K149" s="221" t="s">
        <v>1</v>
      </c>
      <c r="L149" s="45"/>
      <c r="M149" s="226" t="s">
        <v>1</v>
      </c>
      <c r="N149" s="227" t="s">
        <v>38</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168</v>
      </c>
      <c r="AT149" s="230" t="s">
        <v>163</v>
      </c>
      <c r="AU149" s="230" t="s">
        <v>83</v>
      </c>
      <c r="AY149" s="18" t="s">
        <v>160</v>
      </c>
      <c r="BE149" s="231">
        <f>IF(N149="základní",J149,0)</f>
        <v>0</v>
      </c>
      <c r="BF149" s="231">
        <f>IF(N149="snížená",J149,0)</f>
        <v>0</v>
      </c>
      <c r="BG149" s="231">
        <f>IF(N149="zákl. přenesená",J149,0)</f>
        <v>0</v>
      </c>
      <c r="BH149" s="231">
        <f>IF(N149="sníž. přenesená",J149,0)</f>
        <v>0</v>
      </c>
      <c r="BI149" s="231">
        <f>IF(N149="nulová",J149,0)</f>
        <v>0</v>
      </c>
      <c r="BJ149" s="18" t="s">
        <v>81</v>
      </c>
      <c r="BK149" s="231">
        <f>ROUND(I149*H149,2)</f>
        <v>0</v>
      </c>
      <c r="BL149" s="18" t="s">
        <v>168</v>
      </c>
      <c r="BM149" s="230" t="s">
        <v>251</v>
      </c>
    </row>
    <row r="150" s="2" customFormat="1">
      <c r="A150" s="39"/>
      <c r="B150" s="40"/>
      <c r="C150" s="41"/>
      <c r="D150" s="232" t="s">
        <v>170</v>
      </c>
      <c r="E150" s="41"/>
      <c r="F150" s="233" t="s">
        <v>3103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170</v>
      </c>
      <c r="AU150" s="18" t="s">
        <v>83</v>
      </c>
    </row>
    <row r="151" s="2" customFormat="1" ht="16.5" customHeight="1">
      <c r="A151" s="39"/>
      <c r="B151" s="40"/>
      <c r="C151" s="219" t="s">
        <v>224</v>
      </c>
      <c r="D151" s="219" t="s">
        <v>163</v>
      </c>
      <c r="E151" s="220" t="s">
        <v>3104</v>
      </c>
      <c r="F151" s="221" t="s">
        <v>3105</v>
      </c>
      <c r="G151" s="222" t="s">
        <v>693</v>
      </c>
      <c r="H151" s="223">
        <v>4</v>
      </c>
      <c r="I151" s="224"/>
      <c r="J151" s="225">
        <f>ROUND(I151*H151,2)</f>
        <v>0</v>
      </c>
      <c r="K151" s="221" t="s">
        <v>1</v>
      </c>
      <c r="L151" s="45"/>
      <c r="M151" s="226" t="s">
        <v>1</v>
      </c>
      <c r="N151" s="227" t="s">
        <v>38</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168</v>
      </c>
      <c r="AT151" s="230" t="s">
        <v>163</v>
      </c>
      <c r="AU151" s="230" t="s">
        <v>83</v>
      </c>
      <c r="AY151" s="18" t="s">
        <v>160</v>
      </c>
      <c r="BE151" s="231">
        <f>IF(N151="základní",J151,0)</f>
        <v>0</v>
      </c>
      <c r="BF151" s="231">
        <f>IF(N151="snížená",J151,0)</f>
        <v>0</v>
      </c>
      <c r="BG151" s="231">
        <f>IF(N151="zákl. přenesená",J151,0)</f>
        <v>0</v>
      </c>
      <c r="BH151" s="231">
        <f>IF(N151="sníž. přenesená",J151,0)</f>
        <v>0</v>
      </c>
      <c r="BI151" s="231">
        <f>IF(N151="nulová",J151,0)</f>
        <v>0</v>
      </c>
      <c r="BJ151" s="18" t="s">
        <v>81</v>
      </c>
      <c r="BK151" s="231">
        <f>ROUND(I151*H151,2)</f>
        <v>0</v>
      </c>
      <c r="BL151" s="18" t="s">
        <v>168</v>
      </c>
      <c r="BM151" s="230" t="s">
        <v>309</v>
      </c>
    </row>
    <row r="152" s="2" customFormat="1">
      <c r="A152" s="39"/>
      <c r="B152" s="40"/>
      <c r="C152" s="41"/>
      <c r="D152" s="232" t="s">
        <v>170</v>
      </c>
      <c r="E152" s="41"/>
      <c r="F152" s="233" t="s">
        <v>3105</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170</v>
      </c>
      <c r="AU152" s="18" t="s">
        <v>83</v>
      </c>
    </row>
    <row r="153" s="2" customFormat="1" ht="16.5" customHeight="1">
      <c r="A153" s="39"/>
      <c r="B153" s="40"/>
      <c r="C153" s="219" t="s">
        <v>233</v>
      </c>
      <c r="D153" s="219" t="s">
        <v>163</v>
      </c>
      <c r="E153" s="220" t="s">
        <v>3106</v>
      </c>
      <c r="F153" s="221" t="s">
        <v>3107</v>
      </c>
      <c r="G153" s="222" t="s">
        <v>693</v>
      </c>
      <c r="H153" s="223">
        <v>4</v>
      </c>
      <c r="I153" s="224"/>
      <c r="J153" s="225">
        <f>ROUND(I153*H153,2)</f>
        <v>0</v>
      </c>
      <c r="K153" s="221" t="s">
        <v>1</v>
      </c>
      <c r="L153" s="45"/>
      <c r="M153" s="226" t="s">
        <v>1</v>
      </c>
      <c r="N153" s="227" t="s">
        <v>38</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168</v>
      </c>
      <c r="AT153" s="230" t="s">
        <v>163</v>
      </c>
      <c r="AU153" s="230" t="s">
        <v>83</v>
      </c>
      <c r="AY153" s="18" t="s">
        <v>160</v>
      </c>
      <c r="BE153" s="231">
        <f>IF(N153="základní",J153,0)</f>
        <v>0</v>
      </c>
      <c r="BF153" s="231">
        <f>IF(N153="snížená",J153,0)</f>
        <v>0</v>
      </c>
      <c r="BG153" s="231">
        <f>IF(N153="zákl. přenesená",J153,0)</f>
        <v>0</v>
      </c>
      <c r="BH153" s="231">
        <f>IF(N153="sníž. přenesená",J153,0)</f>
        <v>0</v>
      </c>
      <c r="BI153" s="231">
        <f>IF(N153="nulová",J153,0)</f>
        <v>0</v>
      </c>
      <c r="BJ153" s="18" t="s">
        <v>81</v>
      </c>
      <c r="BK153" s="231">
        <f>ROUND(I153*H153,2)</f>
        <v>0</v>
      </c>
      <c r="BL153" s="18" t="s">
        <v>168</v>
      </c>
      <c r="BM153" s="230" t="s">
        <v>325</v>
      </c>
    </row>
    <row r="154" s="2" customFormat="1">
      <c r="A154" s="39"/>
      <c r="B154" s="40"/>
      <c r="C154" s="41"/>
      <c r="D154" s="232" t="s">
        <v>170</v>
      </c>
      <c r="E154" s="41"/>
      <c r="F154" s="233" t="s">
        <v>3107</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170</v>
      </c>
      <c r="AU154" s="18" t="s">
        <v>83</v>
      </c>
    </row>
    <row r="155" s="2" customFormat="1" ht="16.5" customHeight="1">
      <c r="A155" s="39"/>
      <c r="B155" s="40"/>
      <c r="C155" s="219" t="s">
        <v>242</v>
      </c>
      <c r="D155" s="219" t="s">
        <v>163</v>
      </c>
      <c r="E155" s="220" t="s">
        <v>3108</v>
      </c>
      <c r="F155" s="221" t="s">
        <v>3109</v>
      </c>
      <c r="G155" s="222" t="s">
        <v>693</v>
      </c>
      <c r="H155" s="223">
        <v>40</v>
      </c>
      <c r="I155" s="224"/>
      <c r="J155" s="225">
        <f>ROUND(I155*H155,2)</f>
        <v>0</v>
      </c>
      <c r="K155" s="221" t="s">
        <v>1</v>
      </c>
      <c r="L155" s="45"/>
      <c r="M155" s="226" t="s">
        <v>1</v>
      </c>
      <c r="N155" s="227" t="s">
        <v>38</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168</v>
      </c>
      <c r="AT155" s="230" t="s">
        <v>163</v>
      </c>
      <c r="AU155" s="230" t="s">
        <v>83</v>
      </c>
      <c r="AY155" s="18" t="s">
        <v>160</v>
      </c>
      <c r="BE155" s="231">
        <f>IF(N155="základní",J155,0)</f>
        <v>0</v>
      </c>
      <c r="BF155" s="231">
        <f>IF(N155="snížená",J155,0)</f>
        <v>0</v>
      </c>
      <c r="BG155" s="231">
        <f>IF(N155="zákl. přenesená",J155,0)</f>
        <v>0</v>
      </c>
      <c r="BH155" s="231">
        <f>IF(N155="sníž. přenesená",J155,0)</f>
        <v>0</v>
      </c>
      <c r="BI155" s="231">
        <f>IF(N155="nulová",J155,0)</f>
        <v>0</v>
      </c>
      <c r="BJ155" s="18" t="s">
        <v>81</v>
      </c>
      <c r="BK155" s="231">
        <f>ROUND(I155*H155,2)</f>
        <v>0</v>
      </c>
      <c r="BL155" s="18" t="s">
        <v>168</v>
      </c>
      <c r="BM155" s="230" t="s">
        <v>339</v>
      </c>
    </row>
    <row r="156" s="2" customFormat="1">
      <c r="A156" s="39"/>
      <c r="B156" s="40"/>
      <c r="C156" s="41"/>
      <c r="D156" s="232" t="s">
        <v>170</v>
      </c>
      <c r="E156" s="41"/>
      <c r="F156" s="233" t="s">
        <v>3109</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170</v>
      </c>
      <c r="AU156" s="18" t="s">
        <v>83</v>
      </c>
    </row>
    <row r="157" s="2" customFormat="1" ht="16.5" customHeight="1">
      <c r="A157" s="39"/>
      <c r="B157" s="40"/>
      <c r="C157" s="219" t="s">
        <v>247</v>
      </c>
      <c r="D157" s="219" t="s">
        <v>163</v>
      </c>
      <c r="E157" s="220" t="s">
        <v>3110</v>
      </c>
      <c r="F157" s="221" t="s">
        <v>3111</v>
      </c>
      <c r="G157" s="222" t="s">
        <v>693</v>
      </c>
      <c r="H157" s="223">
        <v>100</v>
      </c>
      <c r="I157" s="224"/>
      <c r="J157" s="225">
        <f>ROUND(I157*H157,2)</f>
        <v>0</v>
      </c>
      <c r="K157" s="221" t="s">
        <v>1</v>
      </c>
      <c r="L157" s="45"/>
      <c r="M157" s="226" t="s">
        <v>1</v>
      </c>
      <c r="N157" s="227" t="s">
        <v>38</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168</v>
      </c>
      <c r="AT157" s="230" t="s">
        <v>163</v>
      </c>
      <c r="AU157" s="230" t="s">
        <v>83</v>
      </c>
      <c r="AY157" s="18" t="s">
        <v>160</v>
      </c>
      <c r="BE157" s="231">
        <f>IF(N157="základní",J157,0)</f>
        <v>0</v>
      </c>
      <c r="BF157" s="231">
        <f>IF(N157="snížená",J157,0)</f>
        <v>0</v>
      </c>
      <c r="BG157" s="231">
        <f>IF(N157="zákl. přenesená",J157,0)</f>
        <v>0</v>
      </c>
      <c r="BH157" s="231">
        <f>IF(N157="sníž. přenesená",J157,0)</f>
        <v>0</v>
      </c>
      <c r="BI157" s="231">
        <f>IF(N157="nulová",J157,0)</f>
        <v>0</v>
      </c>
      <c r="BJ157" s="18" t="s">
        <v>81</v>
      </c>
      <c r="BK157" s="231">
        <f>ROUND(I157*H157,2)</f>
        <v>0</v>
      </c>
      <c r="BL157" s="18" t="s">
        <v>168</v>
      </c>
      <c r="BM157" s="230" t="s">
        <v>350</v>
      </c>
    </row>
    <row r="158" s="2" customFormat="1">
      <c r="A158" s="39"/>
      <c r="B158" s="40"/>
      <c r="C158" s="41"/>
      <c r="D158" s="232" t="s">
        <v>170</v>
      </c>
      <c r="E158" s="41"/>
      <c r="F158" s="233" t="s">
        <v>3111</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170</v>
      </c>
      <c r="AU158" s="18" t="s">
        <v>83</v>
      </c>
    </row>
    <row r="159" s="12" customFormat="1" ht="22.8" customHeight="1">
      <c r="A159" s="12"/>
      <c r="B159" s="203"/>
      <c r="C159" s="204"/>
      <c r="D159" s="205" t="s">
        <v>72</v>
      </c>
      <c r="E159" s="217" t="s">
        <v>3112</v>
      </c>
      <c r="F159" s="217" t="s">
        <v>3113</v>
      </c>
      <c r="G159" s="204"/>
      <c r="H159" s="204"/>
      <c r="I159" s="207"/>
      <c r="J159" s="218">
        <f>BK159</f>
        <v>0</v>
      </c>
      <c r="K159" s="204"/>
      <c r="L159" s="209"/>
      <c r="M159" s="210"/>
      <c r="N159" s="211"/>
      <c r="O159" s="211"/>
      <c r="P159" s="212">
        <f>SUM(P160:P161)</f>
        <v>0</v>
      </c>
      <c r="Q159" s="211"/>
      <c r="R159" s="212">
        <f>SUM(R160:R161)</f>
        <v>0</v>
      </c>
      <c r="S159" s="211"/>
      <c r="T159" s="213">
        <f>SUM(T160:T161)</f>
        <v>0</v>
      </c>
      <c r="U159" s="12"/>
      <c r="V159" s="12"/>
      <c r="W159" s="12"/>
      <c r="X159" s="12"/>
      <c r="Y159" s="12"/>
      <c r="Z159" s="12"/>
      <c r="AA159" s="12"/>
      <c r="AB159" s="12"/>
      <c r="AC159" s="12"/>
      <c r="AD159" s="12"/>
      <c r="AE159" s="12"/>
      <c r="AR159" s="214" t="s">
        <v>81</v>
      </c>
      <c r="AT159" s="215" t="s">
        <v>72</v>
      </c>
      <c r="AU159" s="215" t="s">
        <v>81</v>
      </c>
      <c r="AY159" s="214" t="s">
        <v>160</v>
      </c>
      <c r="BK159" s="216">
        <f>SUM(BK160:BK161)</f>
        <v>0</v>
      </c>
    </row>
    <row r="160" s="2" customFormat="1" ht="24.15" customHeight="1">
      <c r="A160" s="39"/>
      <c r="B160" s="40"/>
      <c r="C160" s="219" t="s">
        <v>8</v>
      </c>
      <c r="D160" s="219" t="s">
        <v>163</v>
      </c>
      <c r="E160" s="220" t="s">
        <v>3114</v>
      </c>
      <c r="F160" s="221" t="s">
        <v>3115</v>
      </c>
      <c r="G160" s="222" t="s">
        <v>693</v>
      </c>
      <c r="H160" s="223">
        <v>4</v>
      </c>
      <c r="I160" s="224"/>
      <c r="J160" s="225">
        <f>ROUND(I160*H160,2)</f>
        <v>0</v>
      </c>
      <c r="K160" s="221" t="s">
        <v>1</v>
      </c>
      <c r="L160" s="45"/>
      <c r="M160" s="226" t="s">
        <v>1</v>
      </c>
      <c r="N160" s="227" t="s">
        <v>38</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168</v>
      </c>
      <c r="AT160" s="230" t="s">
        <v>163</v>
      </c>
      <c r="AU160" s="230" t="s">
        <v>83</v>
      </c>
      <c r="AY160" s="18" t="s">
        <v>160</v>
      </c>
      <c r="BE160" s="231">
        <f>IF(N160="základní",J160,0)</f>
        <v>0</v>
      </c>
      <c r="BF160" s="231">
        <f>IF(N160="snížená",J160,0)</f>
        <v>0</v>
      </c>
      <c r="BG160" s="231">
        <f>IF(N160="zákl. přenesená",J160,0)</f>
        <v>0</v>
      </c>
      <c r="BH160" s="231">
        <f>IF(N160="sníž. přenesená",J160,0)</f>
        <v>0</v>
      </c>
      <c r="BI160" s="231">
        <f>IF(N160="nulová",J160,0)</f>
        <v>0</v>
      </c>
      <c r="BJ160" s="18" t="s">
        <v>81</v>
      </c>
      <c r="BK160" s="231">
        <f>ROUND(I160*H160,2)</f>
        <v>0</v>
      </c>
      <c r="BL160" s="18" t="s">
        <v>168</v>
      </c>
      <c r="BM160" s="230" t="s">
        <v>360</v>
      </c>
    </row>
    <row r="161" s="2" customFormat="1">
      <c r="A161" s="39"/>
      <c r="B161" s="40"/>
      <c r="C161" s="41"/>
      <c r="D161" s="232" t="s">
        <v>170</v>
      </c>
      <c r="E161" s="41"/>
      <c r="F161" s="233" t="s">
        <v>3115</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170</v>
      </c>
      <c r="AU161" s="18" t="s">
        <v>83</v>
      </c>
    </row>
    <row r="162" s="12" customFormat="1" ht="22.8" customHeight="1">
      <c r="A162" s="12"/>
      <c r="B162" s="203"/>
      <c r="C162" s="204"/>
      <c r="D162" s="205" t="s">
        <v>72</v>
      </c>
      <c r="E162" s="217" t="s">
        <v>3116</v>
      </c>
      <c r="F162" s="217" t="s">
        <v>3117</v>
      </c>
      <c r="G162" s="204"/>
      <c r="H162" s="204"/>
      <c r="I162" s="207"/>
      <c r="J162" s="218">
        <f>BK162</f>
        <v>0</v>
      </c>
      <c r="K162" s="204"/>
      <c r="L162" s="209"/>
      <c r="M162" s="210"/>
      <c r="N162" s="211"/>
      <c r="O162" s="211"/>
      <c r="P162" s="212">
        <f>SUM(P163:P164)</f>
        <v>0</v>
      </c>
      <c r="Q162" s="211"/>
      <c r="R162" s="212">
        <f>SUM(R163:R164)</f>
        <v>0</v>
      </c>
      <c r="S162" s="211"/>
      <c r="T162" s="213">
        <f>SUM(T163:T164)</f>
        <v>0</v>
      </c>
      <c r="U162" s="12"/>
      <c r="V162" s="12"/>
      <c r="W162" s="12"/>
      <c r="X162" s="12"/>
      <c r="Y162" s="12"/>
      <c r="Z162" s="12"/>
      <c r="AA162" s="12"/>
      <c r="AB162" s="12"/>
      <c r="AC162" s="12"/>
      <c r="AD162" s="12"/>
      <c r="AE162" s="12"/>
      <c r="AR162" s="214" t="s">
        <v>81</v>
      </c>
      <c r="AT162" s="215" t="s">
        <v>72</v>
      </c>
      <c r="AU162" s="215" t="s">
        <v>81</v>
      </c>
      <c r="AY162" s="214" t="s">
        <v>160</v>
      </c>
      <c r="BK162" s="216">
        <f>SUM(BK163:BK164)</f>
        <v>0</v>
      </c>
    </row>
    <row r="163" s="2" customFormat="1" ht="24.15" customHeight="1">
      <c r="A163" s="39"/>
      <c r="B163" s="40"/>
      <c r="C163" s="219" t="s">
        <v>304</v>
      </c>
      <c r="D163" s="219" t="s">
        <v>163</v>
      </c>
      <c r="E163" s="220" t="s">
        <v>3118</v>
      </c>
      <c r="F163" s="221" t="s">
        <v>3119</v>
      </c>
      <c r="G163" s="222" t="s">
        <v>693</v>
      </c>
      <c r="H163" s="223">
        <v>7</v>
      </c>
      <c r="I163" s="224"/>
      <c r="J163" s="225">
        <f>ROUND(I163*H163,2)</f>
        <v>0</v>
      </c>
      <c r="K163" s="221" t="s">
        <v>1</v>
      </c>
      <c r="L163" s="45"/>
      <c r="M163" s="226" t="s">
        <v>1</v>
      </c>
      <c r="N163" s="227" t="s">
        <v>38</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168</v>
      </c>
      <c r="AT163" s="230" t="s">
        <v>163</v>
      </c>
      <c r="AU163" s="230" t="s">
        <v>83</v>
      </c>
      <c r="AY163" s="18" t="s">
        <v>160</v>
      </c>
      <c r="BE163" s="231">
        <f>IF(N163="základní",J163,0)</f>
        <v>0</v>
      </c>
      <c r="BF163" s="231">
        <f>IF(N163="snížená",J163,0)</f>
        <v>0</v>
      </c>
      <c r="BG163" s="231">
        <f>IF(N163="zákl. přenesená",J163,0)</f>
        <v>0</v>
      </c>
      <c r="BH163" s="231">
        <f>IF(N163="sníž. přenesená",J163,0)</f>
        <v>0</v>
      </c>
      <c r="BI163" s="231">
        <f>IF(N163="nulová",J163,0)</f>
        <v>0</v>
      </c>
      <c r="BJ163" s="18" t="s">
        <v>81</v>
      </c>
      <c r="BK163" s="231">
        <f>ROUND(I163*H163,2)</f>
        <v>0</v>
      </c>
      <c r="BL163" s="18" t="s">
        <v>168</v>
      </c>
      <c r="BM163" s="230" t="s">
        <v>365</v>
      </c>
    </row>
    <row r="164" s="2" customFormat="1">
      <c r="A164" s="39"/>
      <c r="B164" s="40"/>
      <c r="C164" s="41"/>
      <c r="D164" s="232" t="s">
        <v>170</v>
      </c>
      <c r="E164" s="41"/>
      <c r="F164" s="233" t="s">
        <v>3119</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170</v>
      </c>
      <c r="AU164" s="18" t="s">
        <v>83</v>
      </c>
    </row>
    <row r="165" s="12" customFormat="1" ht="22.8" customHeight="1">
      <c r="A165" s="12"/>
      <c r="B165" s="203"/>
      <c r="C165" s="204"/>
      <c r="D165" s="205" t="s">
        <v>72</v>
      </c>
      <c r="E165" s="217" t="s">
        <v>3120</v>
      </c>
      <c r="F165" s="217" t="s">
        <v>3121</v>
      </c>
      <c r="G165" s="204"/>
      <c r="H165" s="204"/>
      <c r="I165" s="207"/>
      <c r="J165" s="218">
        <f>BK165</f>
        <v>0</v>
      </c>
      <c r="K165" s="204"/>
      <c r="L165" s="209"/>
      <c r="M165" s="210"/>
      <c r="N165" s="211"/>
      <c r="O165" s="211"/>
      <c r="P165" s="212">
        <f>SUM(P166:P167)</f>
        <v>0</v>
      </c>
      <c r="Q165" s="211"/>
      <c r="R165" s="212">
        <f>SUM(R166:R167)</f>
        <v>0</v>
      </c>
      <c r="S165" s="211"/>
      <c r="T165" s="213">
        <f>SUM(T166:T167)</f>
        <v>0</v>
      </c>
      <c r="U165" s="12"/>
      <c r="V165" s="12"/>
      <c r="W165" s="12"/>
      <c r="X165" s="12"/>
      <c r="Y165" s="12"/>
      <c r="Z165" s="12"/>
      <c r="AA165" s="12"/>
      <c r="AB165" s="12"/>
      <c r="AC165" s="12"/>
      <c r="AD165" s="12"/>
      <c r="AE165" s="12"/>
      <c r="AR165" s="214" t="s">
        <v>81</v>
      </c>
      <c r="AT165" s="215" t="s">
        <v>72</v>
      </c>
      <c r="AU165" s="215" t="s">
        <v>81</v>
      </c>
      <c r="AY165" s="214" t="s">
        <v>160</v>
      </c>
      <c r="BK165" s="216">
        <f>SUM(BK166:BK167)</f>
        <v>0</v>
      </c>
    </row>
    <row r="166" s="2" customFormat="1" ht="24.15" customHeight="1">
      <c r="A166" s="39"/>
      <c r="B166" s="40"/>
      <c r="C166" s="219" t="s">
        <v>317</v>
      </c>
      <c r="D166" s="219" t="s">
        <v>163</v>
      </c>
      <c r="E166" s="220" t="s">
        <v>3122</v>
      </c>
      <c r="F166" s="221" t="s">
        <v>3123</v>
      </c>
      <c r="G166" s="222" t="s">
        <v>693</v>
      </c>
      <c r="H166" s="223">
        <v>6</v>
      </c>
      <c r="I166" s="224"/>
      <c r="J166" s="225">
        <f>ROUND(I166*H166,2)</f>
        <v>0</v>
      </c>
      <c r="K166" s="221" t="s">
        <v>1</v>
      </c>
      <c r="L166" s="45"/>
      <c r="M166" s="226" t="s">
        <v>1</v>
      </c>
      <c r="N166" s="227" t="s">
        <v>38</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168</v>
      </c>
      <c r="AT166" s="230" t="s">
        <v>163</v>
      </c>
      <c r="AU166" s="230" t="s">
        <v>83</v>
      </c>
      <c r="AY166" s="18" t="s">
        <v>160</v>
      </c>
      <c r="BE166" s="231">
        <f>IF(N166="základní",J166,0)</f>
        <v>0</v>
      </c>
      <c r="BF166" s="231">
        <f>IF(N166="snížená",J166,0)</f>
        <v>0</v>
      </c>
      <c r="BG166" s="231">
        <f>IF(N166="zákl. přenesená",J166,0)</f>
        <v>0</v>
      </c>
      <c r="BH166" s="231">
        <f>IF(N166="sníž. přenesená",J166,0)</f>
        <v>0</v>
      </c>
      <c r="BI166" s="231">
        <f>IF(N166="nulová",J166,0)</f>
        <v>0</v>
      </c>
      <c r="BJ166" s="18" t="s">
        <v>81</v>
      </c>
      <c r="BK166" s="231">
        <f>ROUND(I166*H166,2)</f>
        <v>0</v>
      </c>
      <c r="BL166" s="18" t="s">
        <v>168</v>
      </c>
      <c r="BM166" s="230" t="s">
        <v>386</v>
      </c>
    </row>
    <row r="167" s="2" customFormat="1">
      <c r="A167" s="39"/>
      <c r="B167" s="40"/>
      <c r="C167" s="41"/>
      <c r="D167" s="232" t="s">
        <v>170</v>
      </c>
      <c r="E167" s="41"/>
      <c r="F167" s="233" t="s">
        <v>3123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170</v>
      </c>
      <c r="AU167" s="18" t="s">
        <v>83</v>
      </c>
    </row>
    <row r="168" s="12" customFormat="1" ht="22.8" customHeight="1">
      <c r="A168" s="12"/>
      <c r="B168" s="203"/>
      <c r="C168" s="204"/>
      <c r="D168" s="205" t="s">
        <v>72</v>
      </c>
      <c r="E168" s="217" t="s">
        <v>3124</v>
      </c>
      <c r="F168" s="217" t="s">
        <v>3125</v>
      </c>
      <c r="G168" s="204"/>
      <c r="H168" s="204"/>
      <c r="I168" s="207"/>
      <c r="J168" s="218">
        <f>BK168</f>
        <v>0</v>
      </c>
      <c r="K168" s="204"/>
      <c r="L168" s="209"/>
      <c r="M168" s="210"/>
      <c r="N168" s="211"/>
      <c r="O168" s="211"/>
      <c r="P168" s="212">
        <f>SUM(P169:P170)</f>
        <v>0</v>
      </c>
      <c r="Q168" s="211"/>
      <c r="R168" s="212">
        <f>SUM(R169:R170)</f>
        <v>0</v>
      </c>
      <c r="S168" s="211"/>
      <c r="T168" s="213">
        <f>SUM(T169:T170)</f>
        <v>0</v>
      </c>
      <c r="U168" s="12"/>
      <c r="V168" s="12"/>
      <c r="W168" s="12"/>
      <c r="X168" s="12"/>
      <c r="Y168" s="12"/>
      <c r="Z168" s="12"/>
      <c r="AA168" s="12"/>
      <c r="AB168" s="12"/>
      <c r="AC168" s="12"/>
      <c r="AD168" s="12"/>
      <c r="AE168" s="12"/>
      <c r="AR168" s="214" t="s">
        <v>81</v>
      </c>
      <c r="AT168" s="215" t="s">
        <v>72</v>
      </c>
      <c r="AU168" s="215" t="s">
        <v>81</v>
      </c>
      <c r="AY168" s="214" t="s">
        <v>160</v>
      </c>
      <c r="BK168" s="216">
        <f>SUM(BK169:BK170)</f>
        <v>0</v>
      </c>
    </row>
    <row r="169" s="2" customFormat="1" ht="66.75" customHeight="1">
      <c r="A169" s="39"/>
      <c r="B169" s="40"/>
      <c r="C169" s="219" t="s">
        <v>7</v>
      </c>
      <c r="D169" s="219" t="s">
        <v>163</v>
      </c>
      <c r="E169" s="220" t="s">
        <v>3126</v>
      </c>
      <c r="F169" s="221" t="s">
        <v>3127</v>
      </c>
      <c r="G169" s="222" t="s">
        <v>693</v>
      </c>
      <c r="H169" s="223">
        <v>1</v>
      </c>
      <c r="I169" s="224"/>
      <c r="J169" s="225">
        <f>ROUND(I169*H169,2)</f>
        <v>0</v>
      </c>
      <c r="K169" s="221" t="s">
        <v>1</v>
      </c>
      <c r="L169" s="45"/>
      <c r="M169" s="226" t="s">
        <v>1</v>
      </c>
      <c r="N169" s="227" t="s">
        <v>38</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168</v>
      </c>
      <c r="AT169" s="230" t="s">
        <v>163</v>
      </c>
      <c r="AU169" s="230" t="s">
        <v>83</v>
      </c>
      <c r="AY169" s="18" t="s">
        <v>160</v>
      </c>
      <c r="BE169" s="231">
        <f>IF(N169="základní",J169,0)</f>
        <v>0</v>
      </c>
      <c r="BF169" s="231">
        <f>IF(N169="snížená",J169,0)</f>
        <v>0</v>
      </c>
      <c r="BG169" s="231">
        <f>IF(N169="zákl. přenesená",J169,0)</f>
        <v>0</v>
      </c>
      <c r="BH169" s="231">
        <f>IF(N169="sníž. přenesená",J169,0)</f>
        <v>0</v>
      </c>
      <c r="BI169" s="231">
        <f>IF(N169="nulová",J169,0)</f>
        <v>0</v>
      </c>
      <c r="BJ169" s="18" t="s">
        <v>81</v>
      </c>
      <c r="BK169" s="231">
        <f>ROUND(I169*H169,2)</f>
        <v>0</v>
      </c>
      <c r="BL169" s="18" t="s">
        <v>168</v>
      </c>
      <c r="BM169" s="230" t="s">
        <v>399</v>
      </c>
    </row>
    <row r="170" s="2" customFormat="1">
      <c r="A170" s="39"/>
      <c r="B170" s="40"/>
      <c r="C170" s="41"/>
      <c r="D170" s="232" t="s">
        <v>170</v>
      </c>
      <c r="E170" s="41"/>
      <c r="F170" s="233" t="s">
        <v>3127</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170</v>
      </c>
      <c r="AU170" s="18" t="s">
        <v>83</v>
      </c>
    </row>
    <row r="171" s="12" customFormat="1" ht="22.8" customHeight="1">
      <c r="A171" s="12"/>
      <c r="B171" s="203"/>
      <c r="C171" s="204"/>
      <c r="D171" s="205" t="s">
        <v>72</v>
      </c>
      <c r="E171" s="217" t="s">
        <v>3128</v>
      </c>
      <c r="F171" s="217" t="s">
        <v>3129</v>
      </c>
      <c r="G171" s="204"/>
      <c r="H171" s="204"/>
      <c r="I171" s="207"/>
      <c r="J171" s="218">
        <f>BK171</f>
        <v>0</v>
      </c>
      <c r="K171" s="204"/>
      <c r="L171" s="209"/>
      <c r="M171" s="210"/>
      <c r="N171" s="211"/>
      <c r="O171" s="211"/>
      <c r="P171" s="212">
        <v>0</v>
      </c>
      <c r="Q171" s="211"/>
      <c r="R171" s="212">
        <v>0</v>
      </c>
      <c r="S171" s="211"/>
      <c r="T171" s="213">
        <v>0</v>
      </c>
      <c r="U171" s="12"/>
      <c r="V171" s="12"/>
      <c r="W171" s="12"/>
      <c r="X171" s="12"/>
      <c r="Y171" s="12"/>
      <c r="Z171" s="12"/>
      <c r="AA171" s="12"/>
      <c r="AB171" s="12"/>
      <c r="AC171" s="12"/>
      <c r="AD171" s="12"/>
      <c r="AE171" s="12"/>
      <c r="AR171" s="214" t="s">
        <v>81</v>
      </c>
      <c r="AT171" s="215" t="s">
        <v>72</v>
      </c>
      <c r="AU171" s="215" t="s">
        <v>81</v>
      </c>
      <c r="AY171" s="214" t="s">
        <v>160</v>
      </c>
      <c r="BK171" s="216">
        <v>0</v>
      </c>
    </row>
    <row r="172" s="12" customFormat="1" ht="22.8" customHeight="1">
      <c r="A172" s="12"/>
      <c r="B172" s="203"/>
      <c r="C172" s="204"/>
      <c r="D172" s="205" t="s">
        <v>72</v>
      </c>
      <c r="E172" s="217" t="s">
        <v>3130</v>
      </c>
      <c r="F172" s="217" t="s">
        <v>3131</v>
      </c>
      <c r="G172" s="204"/>
      <c r="H172" s="204"/>
      <c r="I172" s="207"/>
      <c r="J172" s="218">
        <f>BK172</f>
        <v>0</v>
      </c>
      <c r="K172" s="204"/>
      <c r="L172" s="209"/>
      <c r="M172" s="210"/>
      <c r="N172" s="211"/>
      <c r="O172" s="211"/>
      <c r="P172" s="212">
        <f>SUM(P173:P194)</f>
        <v>0</v>
      </c>
      <c r="Q172" s="211"/>
      <c r="R172" s="212">
        <f>SUM(R173:R194)</f>
        <v>0</v>
      </c>
      <c r="S172" s="211"/>
      <c r="T172" s="213">
        <f>SUM(T173:T194)</f>
        <v>0</v>
      </c>
      <c r="U172" s="12"/>
      <c r="V172" s="12"/>
      <c r="W172" s="12"/>
      <c r="X172" s="12"/>
      <c r="Y172" s="12"/>
      <c r="Z172" s="12"/>
      <c r="AA172" s="12"/>
      <c r="AB172" s="12"/>
      <c r="AC172" s="12"/>
      <c r="AD172" s="12"/>
      <c r="AE172" s="12"/>
      <c r="AR172" s="214" t="s">
        <v>81</v>
      </c>
      <c r="AT172" s="215" t="s">
        <v>72</v>
      </c>
      <c r="AU172" s="215" t="s">
        <v>81</v>
      </c>
      <c r="AY172" s="214" t="s">
        <v>160</v>
      </c>
      <c r="BK172" s="216">
        <f>SUM(BK173:BK194)</f>
        <v>0</v>
      </c>
    </row>
    <row r="173" s="2" customFormat="1" ht="37.8" customHeight="1">
      <c r="A173" s="39"/>
      <c r="B173" s="40"/>
      <c r="C173" s="219" t="s">
        <v>350</v>
      </c>
      <c r="D173" s="219" t="s">
        <v>163</v>
      </c>
      <c r="E173" s="220" t="s">
        <v>3132</v>
      </c>
      <c r="F173" s="221" t="s">
        <v>3133</v>
      </c>
      <c r="G173" s="222" t="s">
        <v>693</v>
      </c>
      <c r="H173" s="223">
        <v>1</v>
      </c>
      <c r="I173" s="224"/>
      <c r="J173" s="225">
        <f>ROUND(I173*H173,2)</f>
        <v>0</v>
      </c>
      <c r="K173" s="221" t="s">
        <v>1</v>
      </c>
      <c r="L173" s="45"/>
      <c r="M173" s="226" t="s">
        <v>1</v>
      </c>
      <c r="N173" s="227" t="s">
        <v>38</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168</v>
      </c>
      <c r="AT173" s="230" t="s">
        <v>163</v>
      </c>
      <c r="AU173" s="230" t="s">
        <v>83</v>
      </c>
      <c r="AY173" s="18" t="s">
        <v>160</v>
      </c>
      <c r="BE173" s="231">
        <f>IF(N173="základní",J173,0)</f>
        <v>0</v>
      </c>
      <c r="BF173" s="231">
        <f>IF(N173="snížená",J173,0)</f>
        <v>0</v>
      </c>
      <c r="BG173" s="231">
        <f>IF(N173="zákl. přenesená",J173,0)</f>
        <v>0</v>
      </c>
      <c r="BH173" s="231">
        <f>IF(N173="sníž. přenesená",J173,0)</f>
        <v>0</v>
      </c>
      <c r="BI173" s="231">
        <f>IF(N173="nulová",J173,0)</f>
        <v>0</v>
      </c>
      <c r="BJ173" s="18" t="s">
        <v>81</v>
      </c>
      <c r="BK173" s="231">
        <f>ROUND(I173*H173,2)</f>
        <v>0</v>
      </c>
      <c r="BL173" s="18" t="s">
        <v>168</v>
      </c>
      <c r="BM173" s="230" t="s">
        <v>418</v>
      </c>
    </row>
    <row r="174" s="2" customFormat="1">
      <c r="A174" s="39"/>
      <c r="B174" s="40"/>
      <c r="C174" s="41"/>
      <c r="D174" s="232" t="s">
        <v>170</v>
      </c>
      <c r="E174" s="41"/>
      <c r="F174" s="233" t="s">
        <v>3133</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170</v>
      </c>
      <c r="AU174" s="18" t="s">
        <v>83</v>
      </c>
    </row>
    <row r="175" s="2" customFormat="1" ht="55.5" customHeight="1">
      <c r="A175" s="39"/>
      <c r="B175" s="40"/>
      <c r="C175" s="219" t="s">
        <v>355</v>
      </c>
      <c r="D175" s="219" t="s">
        <v>163</v>
      </c>
      <c r="E175" s="220" t="s">
        <v>3134</v>
      </c>
      <c r="F175" s="221" t="s">
        <v>3135</v>
      </c>
      <c r="G175" s="222" t="s">
        <v>693</v>
      </c>
      <c r="H175" s="223">
        <v>1</v>
      </c>
      <c r="I175" s="224"/>
      <c r="J175" s="225">
        <f>ROUND(I175*H175,2)</f>
        <v>0</v>
      </c>
      <c r="K175" s="221" t="s">
        <v>1</v>
      </c>
      <c r="L175" s="45"/>
      <c r="M175" s="226" t="s">
        <v>1</v>
      </c>
      <c r="N175" s="227" t="s">
        <v>38</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168</v>
      </c>
      <c r="AT175" s="230" t="s">
        <v>163</v>
      </c>
      <c r="AU175" s="230" t="s">
        <v>83</v>
      </c>
      <c r="AY175" s="18" t="s">
        <v>160</v>
      </c>
      <c r="BE175" s="231">
        <f>IF(N175="základní",J175,0)</f>
        <v>0</v>
      </c>
      <c r="BF175" s="231">
        <f>IF(N175="snížená",J175,0)</f>
        <v>0</v>
      </c>
      <c r="BG175" s="231">
        <f>IF(N175="zákl. přenesená",J175,0)</f>
        <v>0</v>
      </c>
      <c r="BH175" s="231">
        <f>IF(N175="sníž. přenesená",J175,0)</f>
        <v>0</v>
      </c>
      <c r="BI175" s="231">
        <f>IF(N175="nulová",J175,0)</f>
        <v>0</v>
      </c>
      <c r="BJ175" s="18" t="s">
        <v>81</v>
      </c>
      <c r="BK175" s="231">
        <f>ROUND(I175*H175,2)</f>
        <v>0</v>
      </c>
      <c r="BL175" s="18" t="s">
        <v>168</v>
      </c>
      <c r="BM175" s="230" t="s">
        <v>494</v>
      </c>
    </row>
    <row r="176" s="2" customFormat="1">
      <c r="A176" s="39"/>
      <c r="B176" s="40"/>
      <c r="C176" s="41"/>
      <c r="D176" s="232" t="s">
        <v>170</v>
      </c>
      <c r="E176" s="41"/>
      <c r="F176" s="233" t="s">
        <v>3135</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170</v>
      </c>
      <c r="AU176" s="18" t="s">
        <v>83</v>
      </c>
    </row>
    <row r="177" s="2" customFormat="1" ht="24.15" customHeight="1">
      <c r="A177" s="39"/>
      <c r="B177" s="40"/>
      <c r="C177" s="219" t="s">
        <v>360</v>
      </c>
      <c r="D177" s="219" t="s">
        <v>163</v>
      </c>
      <c r="E177" s="220" t="s">
        <v>3136</v>
      </c>
      <c r="F177" s="221" t="s">
        <v>3137</v>
      </c>
      <c r="G177" s="222" t="s">
        <v>693</v>
      </c>
      <c r="H177" s="223">
        <v>1</v>
      </c>
      <c r="I177" s="224"/>
      <c r="J177" s="225">
        <f>ROUND(I177*H177,2)</f>
        <v>0</v>
      </c>
      <c r="K177" s="221" t="s">
        <v>1</v>
      </c>
      <c r="L177" s="45"/>
      <c r="M177" s="226" t="s">
        <v>1</v>
      </c>
      <c r="N177" s="227" t="s">
        <v>38</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168</v>
      </c>
      <c r="AT177" s="230" t="s">
        <v>163</v>
      </c>
      <c r="AU177" s="230" t="s">
        <v>83</v>
      </c>
      <c r="AY177" s="18" t="s">
        <v>160</v>
      </c>
      <c r="BE177" s="231">
        <f>IF(N177="základní",J177,0)</f>
        <v>0</v>
      </c>
      <c r="BF177" s="231">
        <f>IF(N177="snížená",J177,0)</f>
        <v>0</v>
      </c>
      <c r="BG177" s="231">
        <f>IF(N177="zákl. přenesená",J177,0)</f>
        <v>0</v>
      </c>
      <c r="BH177" s="231">
        <f>IF(N177="sníž. přenesená",J177,0)</f>
        <v>0</v>
      </c>
      <c r="BI177" s="231">
        <f>IF(N177="nulová",J177,0)</f>
        <v>0</v>
      </c>
      <c r="BJ177" s="18" t="s">
        <v>81</v>
      </c>
      <c r="BK177" s="231">
        <f>ROUND(I177*H177,2)</f>
        <v>0</v>
      </c>
      <c r="BL177" s="18" t="s">
        <v>168</v>
      </c>
      <c r="BM177" s="230" t="s">
        <v>515</v>
      </c>
    </row>
    <row r="178" s="2" customFormat="1">
      <c r="A178" s="39"/>
      <c r="B178" s="40"/>
      <c r="C178" s="41"/>
      <c r="D178" s="232" t="s">
        <v>170</v>
      </c>
      <c r="E178" s="41"/>
      <c r="F178" s="233" t="s">
        <v>3137</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170</v>
      </c>
      <c r="AU178" s="18" t="s">
        <v>83</v>
      </c>
    </row>
    <row r="179" s="2" customFormat="1" ht="33" customHeight="1">
      <c r="A179" s="39"/>
      <c r="B179" s="40"/>
      <c r="C179" s="219" t="s">
        <v>363</v>
      </c>
      <c r="D179" s="219" t="s">
        <v>163</v>
      </c>
      <c r="E179" s="220" t="s">
        <v>3138</v>
      </c>
      <c r="F179" s="221" t="s">
        <v>3139</v>
      </c>
      <c r="G179" s="222" t="s">
        <v>693</v>
      </c>
      <c r="H179" s="223">
        <v>1</v>
      </c>
      <c r="I179" s="224"/>
      <c r="J179" s="225">
        <f>ROUND(I179*H179,2)</f>
        <v>0</v>
      </c>
      <c r="K179" s="221" t="s">
        <v>1</v>
      </c>
      <c r="L179" s="45"/>
      <c r="M179" s="226" t="s">
        <v>1</v>
      </c>
      <c r="N179" s="227" t="s">
        <v>38</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168</v>
      </c>
      <c r="AT179" s="230" t="s">
        <v>163</v>
      </c>
      <c r="AU179" s="230" t="s">
        <v>83</v>
      </c>
      <c r="AY179" s="18" t="s">
        <v>160</v>
      </c>
      <c r="BE179" s="231">
        <f>IF(N179="základní",J179,0)</f>
        <v>0</v>
      </c>
      <c r="BF179" s="231">
        <f>IF(N179="snížená",J179,0)</f>
        <v>0</v>
      </c>
      <c r="BG179" s="231">
        <f>IF(N179="zákl. přenesená",J179,0)</f>
        <v>0</v>
      </c>
      <c r="BH179" s="231">
        <f>IF(N179="sníž. přenesená",J179,0)</f>
        <v>0</v>
      </c>
      <c r="BI179" s="231">
        <f>IF(N179="nulová",J179,0)</f>
        <v>0</v>
      </c>
      <c r="BJ179" s="18" t="s">
        <v>81</v>
      </c>
      <c r="BK179" s="231">
        <f>ROUND(I179*H179,2)</f>
        <v>0</v>
      </c>
      <c r="BL179" s="18" t="s">
        <v>168</v>
      </c>
      <c r="BM179" s="230" t="s">
        <v>530</v>
      </c>
    </row>
    <row r="180" s="2" customFormat="1">
      <c r="A180" s="39"/>
      <c r="B180" s="40"/>
      <c r="C180" s="41"/>
      <c r="D180" s="232" t="s">
        <v>170</v>
      </c>
      <c r="E180" s="41"/>
      <c r="F180" s="233" t="s">
        <v>3139</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170</v>
      </c>
      <c r="AU180" s="18" t="s">
        <v>83</v>
      </c>
    </row>
    <row r="181" s="2" customFormat="1" ht="16.5" customHeight="1">
      <c r="A181" s="39"/>
      <c r="B181" s="40"/>
      <c r="C181" s="219" t="s">
        <v>365</v>
      </c>
      <c r="D181" s="219" t="s">
        <v>163</v>
      </c>
      <c r="E181" s="220" t="s">
        <v>3140</v>
      </c>
      <c r="F181" s="221" t="s">
        <v>3141</v>
      </c>
      <c r="G181" s="222" t="s">
        <v>693</v>
      </c>
      <c r="H181" s="223">
        <v>1</v>
      </c>
      <c r="I181" s="224"/>
      <c r="J181" s="225">
        <f>ROUND(I181*H181,2)</f>
        <v>0</v>
      </c>
      <c r="K181" s="221" t="s">
        <v>1</v>
      </c>
      <c r="L181" s="45"/>
      <c r="M181" s="226" t="s">
        <v>1</v>
      </c>
      <c r="N181" s="227" t="s">
        <v>38</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168</v>
      </c>
      <c r="AT181" s="230" t="s">
        <v>163</v>
      </c>
      <c r="AU181" s="230" t="s">
        <v>83</v>
      </c>
      <c r="AY181" s="18" t="s">
        <v>160</v>
      </c>
      <c r="BE181" s="231">
        <f>IF(N181="základní",J181,0)</f>
        <v>0</v>
      </c>
      <c r="BF181" s="231">
        <f>IF(N181="snížená",J181,0)</f>
        <v>0</v>
      </c>
      <c r="BG181" s="231">
        <f>IF(N181="zákl. přenesená",J181,0)</f>
        <v>0</v>
      </c>
      <c r="BH181" s="231">
        <f>IF(N181="sníž. přenesená",J181,0)</f>
        <v>0</v>
      </c>
      <c r="BI181" s="231">
        <f>IF(N181="nulová",J181,0)</f>
        <v>0</v>
      </c>
      <c r="BJ181" s="18" t="s">
        <v>81</v>
      </c>
      <c r="BK181" s="231">
        <f>ROUND(I181*H181,2)</f>
        <v>0</v>
      </c>
      <c r="BL181" s="18" t="s">
        <v>168</v>
      </c>
      <c r="BM181" s="230" t="s">
        <v>546</v>
      </c>
    </row>
    <row r="182" s="2" customFormat="1">
      <c r="A182" s="39"/>
      <c r="B182" s="40"/>
      <c r="C182" s="41"/>
      <c r="D182" s="232" t="s">
        <v>170</v>
      </c>
      <c r="E182" s="41"/>
      <c r="F182" s="233" t="s">
        <v>3141</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170</v>
      </c>
      <c r="AU182" s="18" t="s">
        <v>83</v>
      </c>
    </row>
    <row r="183" s="2" customFormat="1" ht="16.5" customHeight="1">
      <c r="A183" s="39"/>
      <c r="B183" s="40"/>
      <c r="C183" s="219" t="s">
        <v>373</v>
      </c>
      <c r="D183" s="219" t="s">
        <v>163</v>
      </c>
      <c r="E183" s="220" t="s">
        <v>3142</v>
      </c>
      <c r="F183" s="221" t="s">
        <v>3143</v>
      </c>
      <c r="G183" s="222" t="s">
        <v>693</v>
      </c>
      <c r="H183" s="223">
        <v>1</v>
      </c>
      <c r="I183" s="224"/>
      <c r="J183" s="225">
        <f>ROUND(I183*H183,2)</f>
        <v>0</v>
      </c>
      <c r="K183" s="221" t="s">
        <v>1</v>
      </c>
      <c r="L183" s="45"/>
      <c r="M183" s="226" t="s">
        <v>1</v>
      </c>
      <c r="N183" s="227" t="s">
        <v>38</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168</v>
      </c>
      <c r="AT183" s="230" t="s">
        <v>163</v>
      </c>
      <c r="AU183" s="230" t="s">
        <v>83</v>
      </c>
      <c r="AY183" s="18" t="s">
        <v>160</v>
      </c>
      <c r="BE183" s="231">
        <f>IF(N183="základní",J183,0)</f>
        <v>0</v>
      </c>
      <c r="BF183" s="231">
        <f>IF(N183="snížená",J183,0)</f>
        <v>0</v>
      </c>
      <c r="BG183" s="231">
        <f>IF(N183="zákl. přenesená",J183,0)</f>
        <v>0</v>
      </c>
      <c r="BH183" s="231">
        <f>IF(N183="sníž. přenesená",J183,0)</f>
        <v>0</v>
      </c>
      <c r="BI183" s="231">
        <f>IF(N183="nulová",J183,0)</f>
        <v>0</v>
      </c>
      <c r="BJ183" s="18" t="s">
        <v>81</v>
      </c>
      <c r="BK183" s="231">
        <f>ROUND(I183*H183,2)</f>
        <v>0</v>
      </c>
      <c r="BL183" s="18" t="s">
        <v>168</v>
      </c>
      <c r="BM183" s="230" t="s">
        <v>562</v>
      </c>
    </row>
    <row r="184" s="2" customFormat="1">
      <c r="A184" s="39"/>
      <c r="B184" s="40"/>
      <c r="C184" s="41"/>
      <c r="D184" s="232" t="s">
        <v>170</v>
      </c>
      <c r="E184" s="41"/>
      <c r="F184" s="233" t="s">
        <v>3143</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170</v>
      </c>
      <c r="AU184" s="18" t="s">
        <v>83</v>
      </c>
    </row>
    <row r="185" s="2" customFormat="1" ht="24.15" customHeight="1">
      <c r="A185" s="39"/>
      <c r="B185" s="40"/>
      <c r="C185" s="219" t="s">
        <v>386</v>
      </c>
      <c r="D185" s="219" t="s">
        <v>163</v>
      </c>
      <c r="E185" s="220" t="s">
        <v>3144</v>
      </c>
      <c r="F185" s="221" t="s">
        <v>3145</v>
      </c>
      <c r="G185" s="222" t="s">
        <v>236</v>
      </c>
      <c r="H185" s="223">
        <v>40</v>
      </c>
      <c r="I185" s="224"/>
      <c r="J185" s="225">
        <f>ROUND(I185*H185,2)</f>
        <v>0</v>
      </c>
      <c r="K185" s="221" t="s">
        <v>1</v>
      </c>
      <c r="L185" s="45"/>
      <c r="M185" s="226" t="s">
        <v>1</v>
      </c>
      <c r="N185" s="227" t="s">
        <v>38</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168</v>
      </c>
      <c r="AT185" s="230" t="s">
        <v>163</v>
      </c>
      <c r="AU185" s="230" t="s">
        <v>83</v>
      </c>
      <c r="AY185" s="18" t="s">
        <v>160</v>
      </c>
      <c r="BE185" s="231">
        <f>IF(N185="základní",J185,0)</f>
        <v>0</v>
      </c>
      <c r="BF185" s="231">
        <f>IF(N185="snížená",J185,0)</f>
        <v>0</v>
      </c>
      <c r="BG185" s="231">
        <f>IF(N185="zákl. přenesená",J185,0)</f>
        <v>0</v>
      </c>
      <c r="BH185" s="231">
        <f>IF(N185="sníž. přenesená",J185,0)</f>
        <v>0</v>
      </c>
      <c r="BI185" s="231">
        <f>IF(N185="nulová",J185,0)</f>
        <v>0</v>
      </c>
      <c r="BJ185" s="18" t="s">
        <v>81</v>
      </c>
      <c r="BK185" s="231">
        <f>ROUND(I185*H185,2)</f>
        <v>0</v>
      </c>
      <c r="BL185" s="18" t="s">
        <v>168</v>
      </c>
      <c r="BM185" s="230" t="s">
        <v>587</v>
      </c>
    </row>
    <row r="186" s="2" customFormat="1">
      <c r="A186" s="39"/>
      <c r="B186" s="40"/>
      <c r="C186" s="41"/>
      <c r="D186" s="232" t="s">
        <v>170</v>
      </c>
      <c r="E186" s="41"/>
      <c r="F186" s="233" t="s">
        <v>3145</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170</v>
      </c>
      <c r="AU186" s="18" t="s">
        <v>83</v>
      </c>
    </row>
    <row r="187" s="2" customFormat="1" ht="21.75" customHeight="1">
      <c r="A187" s="39"/>
      <c r="B187" s="40"/>
      <c r="C187" s="219" t="s">
        <v>393</v>
      </c>
      <c r="D187" s="219" t="s">
        <v>163</v>
      </c>
      <c r="E187" s="220" t="s">
        <v>3146</v>
      </c>
      <c r="F187" s="221" t="s">
        <v>3147</v>
      </c>
      <c r="G187" s="222" t="s">
        <v>693</v>
      </c>
      <c r="H187" s="223">
        <v>4</v>
      </c>
      <c r="I187" s="224"/>
      <c r="J187" s="225">
        <f>ROUND(I187*H187,2)</f>
        <v>0</v>
      </c>
      <c r="K187" s="221" t="s">
        <v>1</v>
      </c>
      <c r="L187" s="45"/>
      <c r="M187" s="226" t="s">
        <v>1</v>
      </c>
      <c r="N187" s="227" t="s">
        <v>38</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168</v>
      </c>
      <c r="AT187" s="230" t="s">
        <v>163</v>
      </c>
      <c r="AU187" s="230" t="s">
        <v>83</v>
      </c>
      <c r="AY187" s="18" t="s">
        <v>160</v>
      </c>
      <c r="BE187" s="231">
        <f>IF(N187="základní",J187,0)</f>
        <v>0</v>
      </c>
      <c r="BF187" s="231">
        <f>IF(N187="snížená",J187,0)</f>
        <v>0</v>
      </c>
      <c r="BG187" s="231">
        <f>IF(N187="zákl. přenesená",J187,0)</f>
        <v>0</v>
      </c>
      <c r="BH187" s="231">
        <f>IF(N187="sníž. přenesená",J187,0)</f>
        <v>0</v>
      </c>
      <c r="BI187" s="231">
        <f>IF(N187="nulová",J187,0)</f>
        <v>0</v>
      </c>
      <c r="BJ187" s="18" t="s">
        <v>81</v>
      </c>
      <c r="BK187" s="231">
        <f>ROUND(I187*H187,2)</f>
        <v>0</v>
      </c>
      <c r="BL187" s="18" t="s">
        <v>168</v>
      </c>
      <c r="BM187" s="230" t="s">
        <v>611</v>
      </c>
    </row>
    <row r="188" s="2" customFormat="1">
      <c r="A188" s="39"/>
      <c r="B188" s="40"/>
      <c r="C188" s="41"/>
      <c r="D188" s="232" t="s">
        <v>170</v>
      </c>
      <c r="E188" s="41"/>
      <c r="F188" s="233" t="s">
        <v>3147</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170</v>
      </c>
      <c r="AU188" s="18" t="s">
        <v>83</v>
      </c>
    </row>
    <row r="189" s="2" customFormat="1" ht="16.5" customHeight="1">
      <c r="A189" s="39"/>
      <c r="B189" s="40"/>
      <c r="C189" s="219" t="s">
        <v>399</v>
      </c>
      <c r="D189" s="219" t="s">
        <v>163</v>
      </c>
      <c r="E189" s="220" t="s">
        <v>3148</v>
      </c>
      <c r="F189" s="221" t="s">
        <v>3149</v>
      </c>
      <c r="G189" s="222" t="s">
        <v>693</v>
      </c>
      <c r="H189" s="223">
        <v>2</v>
      </c>
      <c r="I189" s="224"/>
      <c r="J189" s="225">
        <f>ROUND(I189*H189,2)</f>
        <v>0</v>
      </c>
      <c r="K189" s="221" t="s">
        <v>1</v>
      </c>
      <c r="L189" s="45"/>
      <c r="M189" s="226" t="s">
        <v>1</v>
      </c>
      <c r="N189" s="227" t="s">
        <v>38</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168</v>
      </c>
      <c r="AT189" s="230" t="s">
        <v>163</v>
      </c>
      <c r="AU189" s="230" t="s">
        <v>83</v>
      </c>
      <c r="AY189" s="18" t="s">
        <v>160</v>
      </c>
      <c r="BE189" s="231">
        <f>IF(N189="základní",J189,0)</f>
        <v>0</v>
      </c>
      <c r="BF189" s="231">
        <f>IF(N189="snížená",J189,0)</f>
        <v>0</v>
      </c>
      <c r="BG189" s="231">
        <f>IF(N189="zákl. přenesená",J189,0)</f>
        <v>0</v>
      </c>
      <c r="BH189" s="231">
        <f>IF(N189="sníž. přenesená",J189,0)</f>
        <v>0</v>
      </c>
      <c r="BI189" s="231">
        <f>IF(N189="nulová",J189,0)</f>
        <v>0</v>
      </c>
      <c r="BJ189" s="18" t="s">
        <v>81</v>
      </c>
      <c r="BK189" s="231">
        <f>ROUND(I189*H189,2)</f>
        <v>0</v>
      </c>
      <c r="BL189" s="18" t="s">
        <v>168</v>
      </c>
      <c r="BM189" s="230" t="s">
        <v>631</v>
      </c>
    </row>
    <row r="190" s="2" customFormat="1">
      <c r="A190" s="39"/>
      <c r="B190" s="40"/>
      <c r="C190" s="41"/>
      <c r="D190" s="232" t="s">
        <v>170</v>
      </c>
      <c r="E190" s="41"/>
      <c r="F190" s="233" t="s">
        <v>3149</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170</v>
      </c>
      <c r="AU190" s="18" t="s">
        <v>83</v>
      </c>
    </row>
    <row r="191" s="2" customFormat="1" ht="16.5" customHeight="1">
      <c r="A191" s="39"/>
      <c r="B191" s="40"/>
      <c r="C191" s="219" t="s">
        <v>412</v>
      </c>
      <c r="D191" s="219" t="s">
        <v>163</v>
      </c>
      <c r="E191" s="220" t="s">
        <v>3150</v>
      </c>
      <c r="F191" s="221" t="s">
        <v>3151</v>
      </c>
      <c r="G191" s="222" t="s">
        <v>236</v>
      </c>
      <c r="H191" s="223">
        <v>5</v>
      </c>
      <c r="I191" s="224"/>
      <c r="J191" s="225">
        <f>ROUND(I191*H191,2)</f>
        <v>0</v>
      </c>
      <c r="K191" s="221" t="s">
        <v>1</v>
      </c>
      <c r="L191" s="45"/>
      <c r="M191" s="226" t="s">
        <v>1</v>
      </c>
      <c r="N191" s="227" t="s">
        <v>38</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168</v>
      </c>
      <c r="AT191" s="230" t="s">
        <v>163</v>
      </c>
      <c r="AU191" s="230" t="s">
        <v>83</v>
      </c>
      <c r="AY191" s="18" t="s">
        <v>160</v>
      </c>
      <c r="BE191" s="231">
        <f>IF(N191="základní",J191,0)</f>
        <v>0</v>
      </c>
      <c r="BF191" s="231">
        <f>IF(N191="snížená",J191,0)</f>
        <v>0</v>
      </c>
      <c r="BG191" s="231">
        <f>IF(N191="zákl. přenesená",J191,0)</f>
        <v>0</v>
      </c>
      <c r="BH191" s="231">
        <f>IF(N191="sníž. přenesená",J191,0)</f>
        <v>0</v>
      </c>
      <c r="BI191" s="231">
        <f>IF(N191="nulová",J191,0)</f>
        <v>0</v>
      </c>
      <c r="BJ191" s="18" t="s">
        <v>81</v>
      </c>
      <c r="BK191" s="231">
        <f>ROUND(I191*H191,2)</f>
        <v>0</v>
      </c>
      <c r="BL191" s="18" t="s">
        <v>168</v>
      </c>
      <c r="BM191" s="230" t="s">
        <v>645</v>
      </c>
    </row>
    <row r="192" s="2" customFormat="1">
      <c r="A192" s="39"/>
      <c r="B192" s="40"/>
      <c r="C192" s="41"/>
      <c r="D192" s="232" t="s">
        <v>170</v>
      </c>
      <c r="E192" s="41"/>
      <c r="F192" s="233" t="s">
        <v>3151</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170</v>
      </c>
      <c r="AU192" s="18" t="s">
        <v>83</v>
      </c>
    </row>
    <row r="193" s="2" customFormat="1" ht="16.5" customHeight="1">
      <c r="A193" s="39"/>
      <c r="B193" s="40"/>
      <c r="C193" s="219" t="s">
        <v>418</v>
      </c>
      <c r="D193" s="219" t="s">
        <v>163</v>
      </c>
      <c r="E193" s="220" t="s">
        <v>3152</v>
      </c>
      <c r="F193" s="221" t="s">
        <v>3153</v>
      </c>
      <c r="G193" s="222" t="s">
        <v>236</v>
      </c>
      <c r="H193" s="223">
        <v>5</v>
      </c>
      <c r="I193" s="224"/>
      <c r="J193" s="225">
        <f>ROUND(I193*H193,2)</f>
        <v>0</v>
      </c>
      <c r="K193" s="221" t="s">
        <v>1</v>
      </c>
      <c r="L193" s="45"/>
      <c r="M193" s="226" t="s">
        <v>1</v>
      </c>
      <c r="N193" s="227" t="s">
        <v>38</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168</v>
      </c>
      <c r="AT193" s="230" t="s">
        <v>163</v>
      </c>
      <c r="AU193" s="230" t="s">
        <v>83</v>
      </c>
      <c r="AY193" s="18" t="s">
        <v>160</v>
      </c>
      <c r="BE193" s="231">
        <f>IF(N193="základní",J193,0)</f>
        <v>0</v>
      </c>
      <c r="BF193" s="231">
        <f>IF(N193="snížená",J193,0)</f>
        <v>0</v>
      </c>
      <c r="BG193" s="231">
        <f>IF(N193="zákl. přenesená",J193,0)</f>
        <v>0</v>
      </c>
      <c r="BH193" s="231">
        <f>IF(N193="sníž. přenesená",J193,0)</f>
        <v>0</v>
      </c>
      <c r="BI193" s="231">
        <f>IF(N193="nulová",J193,0)</f>
        <v>0</v>
      </c>
      <c r="BJ193" s="18" t="s">
        <v>81</v>
      </c>
      <c r="BK193" s="231">
        <f>ROUND(I193*H193,2)</f>
        <v>0</v>
      </c>
      <c r="BL193" s="18" t="s">
        <v>168</v>
      </c>
      <c r="BM193" s="230" t="s">
        <v>658</v>
      </c>
    </row>
    <row r="194" s="2" customFormat="1">
      <c r="A194" s="39"/>
      <c r="B194" s="40"/>
      <c r="C194" s="41"/>
      <c r="D194" s="232" t="s">
        <v>170</v>
      </c>
      <c r="E194" s="41"/>
      <c r="F194" s="233" t="s">
        <v>3153</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170</v>
      </c>
      <c r="AU194" s="18" t="s">
        <v>83</v>
      </c>
    </row>
    <row r="195" s="12" customFormat="1" ht="22.8" customHeight="1">
      <c r="A195" s="12"/>
      <c r="B195" s="203"/>
      <c r="C195" s="204"/>
      <c r="D195" s="205" t="s">
        <v>72</v>
      </c>
      <c r="E195" s="217" t="s">
        <v>3154</v>
      </c>
      <c r="F195" s="217" t="s">
        <v>3155</v>
      </c>
      <c r="G195" s="204"/>
      <c r="H195" s="204"/>
      <c r="I195" s="207"/>
      <c r="J195" s="218">
        <f>BK195</f>
        <v>0</v>
      </c>
      <c r="K195" s="204"/>
      <c r="L195" s="209"/>
      <c r="M195" s="210"/>
      <c r="N195" s="211"/>
      <c r="O195" s="211"/>
      <c r="P195" s="212">
        <f>SUM(P196:P245)</f>
        <v>0</v>
      </c>
      <c r="Q195" s="211"/>
      <c r="R195" s="212">
        <f>SUM(R196:R245)</f>
        <v>0</v>
      </c>
      <c r="S195" s="211"/>
      <c r="T195" s="213">
        <f>SUM(T196:T245)</f>
        <v>0</v>
      </c>
      <c r="U195" s="12"/>
      <c r="V195" s="12"/>
      <c r="W195" s="12"/>
      <c r="X195" s="12"/>
      <c r="Y195" s="12"/>
      <c r="Z195" s="12"/>
      <c r="AA195" s="12"/>
      <c r="AB195" s="12"/>
      <c r="AC195" s="12"/>
      <c r="AD195" s="12"/>
      <c r="AE195" s="12"/>
      <c r="AR195" s="214" t="s">
        <v>81</v>
      </c>
      <c r="AT195" s="215" t="s">
        <v>72</v>
      </c>
      <c r="AU195" s="215" t="s">
        <v>81</v>
      </c>
      <c r="AY195" s="214" t="s">
        <v>160</v>
      </c>
      <c r="BK195" s="216">
        <f>SUM(BK196:BK245)</f>
        <v>0</v>
      </c>
    </row>
    <row r="196" s="2" customFormat="1" ht="24.15" customHeight="1">
      <c r="A196" s="39"/>
      <c r="B196" s="40"/>
      <c r="C196" s="219" t="s">
        <v>494</v>
      </c>
      <c r="D196" s="219" t="s">
        <v>163</v>
      </c>
      <c r="E196" s="220" t="s">
        <v>3156</v>
      </c>
      <c r="F196" s="221" t="s">
        <v>3157</v>
      </c>
      <c r="G196" s="222" t="s">
        <v>236</v>
      </c>
      <c r="H196" s="223">
        <v>12750</v>
      </c>
      <c r="I196" s="224"/>
      <c r="J196" s="225">
        <f>ROUND(I196*H196,2)</f>
        <v>0</v>
      </c>
      <c r="K196" s="221" t="s">
        <v>1</v>
      </c>
      <c r="L196" s="45"/>
      <c r="M196" s="226" t="s">
        <v>1</v>
      </c>
      <c r="N196" s="227" t="s">
        <v>38</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168</v>
      </c>
      <c r="AT196" s="230" t="s">
        <v>163</v>
      </c>
      <c r="AU196" s="230" t="s">
        <v>83</v>
      </c>
      <c r="AY196" s="18" t="s">
        <v>160</v>
      </c>
      <c r="BE196" s="231">
        <f>IF(N196="základní",J196,0)</f>
        <v>0</v>
      </c>
      <c r="BF196" s="231">
        <f>IF(N196="snížená",J196,0)</f>
        <v>0</v>
      </c>
      <c r="BG196" s="231">
        <f>IF(N196="zákl. přenesená",J196,0)</f>
        <v>0</v>
      </c>
      <c r="BH196" s="231">
        <f>IF(N196="sníž. přenesená",J196,0)</f>
        <v>0</v>
      </c>
      <c r="BI196" s="231">
        <f>IF(N196="nulová",J196,0)</f>
        <v>0</v>
      </c>
      <c r="BJ196" s="18" t="s">
        <v>81</v>
      </c>
      <c r="BK196" s="231">
        <f>ROUND(I196*H196,2)</f>
        <v>0</v>
      </c>
      <c r="BL196" s="18" t="s">
        <v>168</v>
      </c>
      <c r="BM196" s="230" t="s">
        <v>674</v>
      </c>
    </row>
    <row r="197" s="2" customFormat="1">
      <c r="A197" s="39"/>
      <c r="B197" s="40"/>
      <c r="C197" s="41"/>
      <c r="D197" s="232" t="s">
        <v>170</v>
      </c>
      <c r="E197" s="41"/>
      <c r="F197" s="233" t="s">
        <v>3157</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170</v>
      </c>
      <c r="AU197" s="18" t="s">
        <v>83</v>
      </c>
    </row>
    <row r="198" s="2" customFormat="1" ht="24.15" customHeight="1">
      <c r="A198" s="39"/>
      <c r="B198" s="40"/>
      <c r="C198" s="219" t="s">
        <v>499</v>
      </c>
      <c r="D198" s="219" t="s">
        <v>163</v>
      </c>
      <c r="E198" s="220" t="s">
        <v>3158</v>
      </c>
      <c r="F198" s="221" t="s">
        <v>3159</v>
      </c>
      <c r="G198" s="222" t="s">
        <v>236</v>
      </c>
      <c r="H198" s="223">
        <v>340</v>
      </c>
      <c r="I198" s="224"/>
      <c r="J198" s="225">
        <f>ROUND(I198*H198,2)</f>
        <v>0</v>
      </c>
      <c r="K198" s="221" t="s">
        <v>1</v>
      </c>
      <c r="L198" s="45"/>
      <c r="M198" s="226" t="s">
        <v>1</v>
      </c>
      <c r="N198" s="227" t="s">
        <v>38</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168</v>
      </c>
      <c r="AT198" s="230" t="s">
        <v>163</v>
      </c>
      <c r="AU198" s="230" t="s">
        <v>83</v>
      </c>
      <c r="AY198" s="18" t="s">
        <v>160</v>
      </c>
      <c r="BE198" s="231">
        <f>IF(N198="základní",J198,0)</f>
        <v>0</v>
      </c>
      <c r="BF198" s="231">
        <f>IF(N198="snížená",J198,0)</f>
        <v>0</v>
      </c>
      <c r="BG198" s="231">
        <f>IF(N198="zákl. přenesená",J198,0)</f>
        <v>0</v>
      </c>
      <c r="BH198" s="231">
        <f>IF(N198="sníž. přenesená",J198,0)</f>
        <v>0</v>
      </c>
      <c r="BI198" s="231">
        <f>IF(N198="nulová",J198,0)</f>
        <v>0</v>
      </c>
      <c r="BJ198" s="18" t="s">
        <v>81</v>
      </c>
      <c r="BK198" s="231">
        <f>ROUND(I198*H198,2)</f>
        <v>0</v>
      </c>
      <c r="BL198" s="18" t="s">
        <v>168</v>
      </c>
      <c r="BM198" s="230" t="s">
        <v>690</v>
      </c>
    </row>
    <row r="199" s="2" customFormat="1">
      <c r="A199" s="39"/>
      <c r="B199" s="40"/>
      <c r="C199" s="41"/>
      <c r="D199" s="232" t="s">
        <v>170</v>
      </c>
      <c r="E199" s="41"/>
      <c r="F199" s="233" t="s">
        <v>3159</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170</v>
      </c>
      <c r="AU199" s="18" t="s">
        <v>83</v>
      </c>
    </row>
    <row r="200" s="2" customFormat="1" ht="24.15" customHeight="1">
      <c r="A200" s="39"/>
      <c r="B200" s="40"/>
      <c r="C200" s="219" t="s">
        <v>515</v>
      </c>
      <c r="D200" s="219" t="s">
        <v>163</v>
      </c>
      <c r="E200" s="220" t="s">
        <v>3160</v>
      </c>
      <c r="F200" s="221" t="s">
        <v>3161</v>
      </c>
      <c r="G200" s="222" t="s">
        <v>236</v>
      </c>
      <c r="H200" s="223">
        <v>500</v>
      </c>
      <c r="I200" s="224"/>
      <c r="J200" s="225">
        <f>ROUND(I200*H200,2)</f>
        <v>0</v>
      </c>
      <c r="K200" s="221" t="s">
        <v>1</v>
      </c>
      <c r="L200" s="45"/>
      <c r="M200" s="226" t="s">
        <v>1</v>
      </c>
      <c r="N200" s="227" t="s">
        <v>38</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168</v>
      </c>
      <c r="AT200" s="230" t="s">
        <v>163</v>
      </c>
      <c r="AU200" s="230" t="s">
        <v>83</v>
      </c>
      <c r="AY200" s="18" t="s">
        <v>160</v>
      </c>
      <c r="BE200" s="231">
        <f>IF(N200="základní",J200,0)</f>
        <v>0</v>
      </c>
      <c r="BF200" s="231">
        <f>IF(N200="snížená",J200,0)</f>
        <v>0</v>
      </c>
      <c r="BG200" s="231">
        <f>IF(N200="zákl. přenesená",J200,0)</f>
        <v>0</v>
      </c>
      <c r="BH200" s="231">
        <f>IF(N200="sníž. přenesená",J200,0)</f>
        <v>0</v>
      </c>
      <c r="BI200" s="231">
        <f>IF(N200="nulová",J200,0)</f>
        <v>0</v>
      </c>
      <c r="BJ200" s="18" t="s">
        <v>81</v>
      </c>
      <c r="BK200" s="231">
        <f>ROUND(I200*H200,2)</f>
        <v>0</v>
      </c>
      <c r="BL200" s="18" t="s">
        <v>168</v>
      </c>
      <c r="BM200" s="230" t="s">
        <v>701</v>
      </c>
    </row>
    <row r="201" s="2" customFormat="1">
      <c r="A201" s="39"/>
      <c r="B201" s="40"/>
      <c r="C201" s="41"/>
      <c r="D201" s="232" t="s">
        <v>170</v>
      </c>
      <c r="E201" s="41"/>
      <c r="F201" s="233" t="s">
        <v>3161</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170</v>
      </c>
      <c r="AU201" s="18" t="s">
        <v>83</v>
      </c>
    </row>
    <row r="202" s="2" customFormat="1" ht="24.15" customHeight="1">
      <c r="A202" s="39"/>
      <c r="B202" s="40"/>
      <c r="C202" s="219" t="s">
        <v>526</v>
      </c>
      <c r="D202" s="219" t="s">
        <v>163</v>
      </c>
      <c r="E202" s="220" t="s">
        <v>3162</v>
      </c>
      <c r="F202" s="221" t="s">
        <v>3163</v>
      </c>
      <c r="G202" s="222" t="s">
        <v>236</v>
      </c>
      <c r="H202" s="223">
        <v>450</v>
      </c>
      <c r="I202" s="224"/>
      <c r="J202" s="225">
        <f>ROUND(I202*H202,2)</f>
        <v>0</v>
      </c>
      <c r="K202" s="221" t="s">
        <v>1</v>
      </c>
      <c r="L202" s="45"/>
      <c r="M202" s="226" t="s">
        <v>1</v>
      </c>
      <c r="N202" s="227" t="s">
        <v>38</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168</v>
      </c>
      <c r="AT202" s="230" t="s">
        <v>163</v>
      </c>
      <c r="AU202" s="230" t="s">
        <v>83</v>
      </c>
      <c r="AY202" s="18" t="s">
        <v>160</v>
      </c>
      <c r="BE202" s="231">
        <f>IF(N202="základní",J202,0)</f>
        <v>0</v>
      </c>
      <c r="BF202" s="231">
        <f>IF(N202="snížená",J202,0)</f>
        <v>0</v>
      </c>
      <c r="BG202" s="231">
        <f>IF(N202="zákl. přenesená",J202,0)</f>
        <v>0</v>
      </c>
      <c r="BH202" s="231">
        <f>IF(N202="sníž. přenesená",J202,0)</f>
        <v>0</v>
      </c>
      <c r="BI202" s="231">
        <f>IF(N202="nulová",J202,0)</f>
        <v>0</v>
      </c>
      <c r="BJ202" s="18" t="s">
        <v>81</v>
      </c>
      <c r="BK202" s="231">
        <f>ROUND(I202*H202,2)</f>
        <v>0</v>
      </c>
      <c r="BL202" s="18" t="s">
        <v>168</v>
      </c>
      <c r="BM202" s="230" t="s">
        <v>706</v>
      </c>
    </row>
    <row r="203" s="2" customFormat="1">
      <c r="A203" s="39"/>
      <c r="B203" s="40"/>
      <c r="C203" s="41"/>
      <c r="D203" s="232" t="s">
        <v>170</v>
      </c>
      <c r="E203" s="41"/>
      <c r="F203" s="233" t="s">
        <v>3163</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170</v>
      </c>
      <c r="AU203" s="18" t="s">
        <v>83</v>
      </c>
    </row>
    <row r="204" s="2" customFormat="1" ht="24.15" customHeight="1">
      <c r="A204" s="39"/>
      <c r="B204" s="40"/>
      <c r="C204" s="219" t="s">
        <v>530</v>
      </c>
      <c r="D204" s="219" t="s">
        <v>163</v>
      </c>
      <c r="E204" s="220" t="s">
        <v>3164</v>
      </c>
      <c r="F204" s="221" t="s">
        <v>3165</v>
      </c>
      <c r="G204" s="222" t="s">
        <v>236</v>
      </c>
      <c r="H204" s="223">
        <v>210</v>
      </c>
      <c r="I204" s="224"/>
      <c r="J204" s="225">
        <f>ROUND(I204*H204,2)</f>
        <v>0</v>
      </c>
      <c r="K204" s="221" t="s">
        <v>1</v>
      </c>
      <c r="L204" s="45"/>
      <c r="M204" s="226" t="s">
        <v>1</v>
      </c>
      <c r="N204" s="227" t="s">
        <v>38</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168</v>
      </c>
      <c r="AT204" s="230" t="s">
        <v>163</v>
      </c>
      <c r="AU204" s="230" t="s">
        <v>83</v>
      </c>
      <c r="AY204" s="18" t="s">
        <v>160</v>
      </c>
      <c r="BE204" s="231">
        <f>IF(N204="základní",J204,0)</f>
        <v>0</v>
      </c>
      <c r="BF204" s="231">
        <f>IF(N204="snížená",J204,0)</f>
        <v>0</v>
      </c>
      <c r="BG204" s="231">
        <f>IF(N204="zákl. přenesená",J204,0)</f>
        <v>0</v>
      </c>
      <c r="BH204" s="231">
        <f>IF(N204="sníž. přenesená",J204,0)</f>
        <v>0</v>
      </c>
      <c r="BI204" s="231">
        <f>IF(N204="nulová",J204,0)</f>
        <v>0</v>
      </c>
      <c r="BJ204" s="18" t="s">
        <v>81</v>
      </c>
      <c r="BK204" s="231">
        <f>ROUND(I204*H204,2)</f>
        <v>0</v>
      </c>
      <c r="BL204" s="18" t="s">
        <v>168</v>
      </c>
      <c r="BM204" s="230" t="s">
        <v>723</v>
      </c>
    </row>
    <row r="205" s="2" customFormat="1">
      <c r="A205" s="39"/>
      <c r="B205" s="40"/>
      <c r="C205" s="41"/>
      <c r="D205" s="232" t="s">
        <v>170</v>
      </c>
      <c r="E205" s="41"/>
      <c r="F205" s="233" t="s">
        <v>3165</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170</v>
      </c>
      <c r="AU205" s="18" t="s">
        <v>83</v>
      </c>
    </row>
    <row r="206" s="2" customFormat="1" ht="16.5" customHeight="1">
      <c r="A206" s="39"/>
      <c r="B206" s="40"/>
      <c r="C206" s="219" t="s">
        <v>539</v>
      </c>
      <c r="D206" s="219" t="s">
        <v>163</v>
      </c>
      <c r="E206" s="220" t="s">
        <v>3166</v>
      </c>
      <c r="F206" s="221" t="s">
        <v>3167</v>
      </c>
      <c r="G206" s="222" t="s">
        <v>693</v>
      </c>
      <c r="H206" s="223">
        <v>150</v>
      </c>
      <c r="I206" s="224"/>
      <c r="J206" s="225">
        <f>ROUND(I206*H206,2)</f>
        <v>0</v>
      </c>
      <c r="K206" s="221" t="s">
        <v>1</v>
      </c>
      <c r="L206" s="45"/>
      <c r="M206" s="226" t="s">
        <v>1</v>
      </c>
      <c r="N206" s="227" t="s">
        <v>38</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168</v>
      </c>
      <c r="AT206" s="230" t="s">
        <v>163</v>
      </c>
      <c r="AU206" s="230" t="s">
        <v>83</v>
      </c>
      <c r="AY206" s="18" t="s">
        <v>160</v>
      </c>
      <c r="BE206" s="231">
        <f>IF(N206="základní",J206,0)</f>
        <v>0</v>
      </c>
      <c r="BF206" s="231">
        <f>IF(N206="snížená",J206,0)</f>
        <v>0</v>
      </c>
      <c r="BG206" s="231">
        <f>IF(N206="zákl. přenesená",J206,0)</f>
        <v>0</v>
      </c>
      <c r="BH206" s="231">
        <f>IF(N206="sníž. přenesená",J206,0)</f>
        <v>0</v>
      </c>
      <c r="BI206" s="231">
        <f>IF(N206="nulová",J206,0)</f>
        <v>0</v>
      </c>
      <c r="BJ206" s="18" t="s">
        <v>81</v>
      </c>
      <c r="BK206" s="231">
        <f>ROUND(I206*H206,2)</f>
        <v>0</v>
      </c>
      <c r="BL206" s="18" t="s">
        <v>168</v>
      </c>
      <c r="BM206" s="230" t="s">
        <v>737</v>
      </c>
    </row>
    <row r="207" s="2" customFormat="1">
      <c r="A207" s="39"/>
      <c r="B207" s="40"/>
      <c r="C207" s="41"/>
      <c r="D207" s="232" t="s">
        <v>170</v>
      </c>
      <c r="E207" s="41"/>
      <c r="F207" s="233" t="s">
        <v>3167</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170</v>
      </c>
      <c r="AU207" s="18" t="s">
        <v>83</v>
      </c>
    </row>
    <row r="208" s="2" customFormat="1" ht="21.75" customHeight="1">
      <c r="A208" s="39"/>
      <c r="B208" s="40"/>
      <c r="C208" s="219" t="s">
        <v>546</v>
      </c>
      <c r="D208" s="219" t="s">
        <v>163</v>
      </c>
      <c r="E208" s="220" t="s">
        <v>3168</v>
      </c>
      <c r="F208" s="221" t="s">
        <v>3169</v>
      </c>
      <c r="G208" s="222" t="s">
        <v>693</v>
      </c>
      <c r="H208" s="223">
        <v>55</v>
      </c>
      <c r="I208" s="224"/>
      <c r="J208" s="225">
        <f>ROUND(I208*H208,2)</f>
        <v>0</v>
      </c>
      <c r="K208" s="221" t="s">
        <v>1</v>
      </c>
      <c r="L208" s="45"/>
      <c r="M208" s="226" t="s">
        <v>1</v>
      </c>
      <c r="N208" s="227" t="s">
        <v>38</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168</v>
      </c>
      <c r="AT208" s="230" t="s">
        <v>163</v>
      </c>
      <c r="AU208" s="230" t="s">
        <v>83</v>
      </c>
      <c r="AY208" s="18" t="s">
        <v>160</v>
      </c>
      <c r="BE208" s="231">
        <f>IF(N208="základní",J208,0)</f>
        <v>0</v>
      </c>
      <c r="BF208" s="231">
        <f>IF(N208="snížená",J208,0)</f>
        <v>0</v>
      </c>
      <c r="BG208" s="231">
        <f>IF(N208="zákl. přenesená",J208,0)</f>
        <v>0</v>
      </c>
      <c r="BH208" s="231">
        <f>IF(N208="sníž. přenesená",J208,0)</f>
        <v>0</v>
      </c>
      <c r="BI208" s="231">
        <f>IF(N208="nulová",J208,0)</f>
        <v>0</v>
      </c>
      <c r="BJ208" s="18" t="s">
        <v>81</v>
      </c>
      <c r="BK208" s="231">
        <f>ROUND(I208*H208,2)</f>
        <v>0</v>
      </c>
      <c r="BL208" s="18" t="s">
        <v>168</v>
      </c>
      <c r="BM208" s="230" t="s">
        <v>748</v>
      </c>
    </row>
    <row r="209" s="2" customFormat="1">
      <c r="A209" s="39"/>
      <c r="B209" s="40"/>
      <c r="C209" s="41"/>
      <c r="D209" s="232" t="s">
        <v>170</v>
      </c>
      <c r="E209" s="41"/>
      <c r="F209" s="233" t="s">
        <v>3169</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170</v>
      </c>
      <c r="AU209" s="18" t="s">
        <v>83</v>
      </c>
    </row>
    <row r="210" s="2" customFormat="1" ht="16.5" customHeight="1">
      <c r="A210" s="39"/>
      <c r="B210" s="40"/>
      <c r="C210" s="219" t="s">
        <v>554</v>
      </c>
      <c r="D210" s="219" t="s">
        <v>163</v>
      </c>
      <c r="E210" s="220" t="s">
        <v>3170</v>
      </c>
      <c r="F210" s="221" t="s">
        <v>3171</v>
      </c>
      <c r="G210" s="222" t="s">
        <v>693</v>
      </c>
      <c r="H210" s="223">
        <v>80</v>
      </c>
      <c r="I210" s="224"/>
      <c r="J210" s="225">
        <f>ROUND(I210*H210,2)</f>
        <v>0</v>
      </c>
      <c r="K210" s="221" t="s">
        <v>1</v>
      </c>
      <c r="L210" s="45"/>
      <c r="M210" s="226" t="s">
        <v>1</v>
      </c>
      <c r="N210" s="227" t="s">
        <v>38</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168</v>
      </c>
      <c r="AT210" s="230" t="s">
        <v>163</v>
      </c>
      <c r="AU210" s="230" t="s">
        <v>83</v>
      </c>
      <c r="AY210" s="18" t="s">
        <v>160</v>
      </c>
      <c r="BE210" s="231">
        <f>IF(N210="základní",J210,0)</f>
        <v>0</v>
      </c>
      <c r="BF210" s="231">
        <f>IF(N210="snížená",J210,0)</f>
        <v>0</v>
      </c>
      <c r="BG210" s="231">
        <f>IF(N210="zákl. přenesená",J210,0)</f>
        <v>0</v>
      </c>
      <c r="BH210" s="231">
        <f>IF(N210="sníž. přenesená",J210,0)</f>
        <v>0</v>
      </c>
      <c r="BI210" s="231">
        <f>IF(N210="nulová",J210,0)</f>
        <v>0</v>
      </c>
      <c r="BJ210" s="18" t="s">
        <v>81</v>
      </c>
      <c r="BK210" s="231">
        <f>ROUND(I210*H210,2)</f>
        <v>0</v>
      </c>
      <c r="BL210" s="18" t="s">
        <v>168</v>
      </c>
      <c r="BM210" s="230" t="s">
        <v>782</v>
      </c>
    </row>
    <row r="211" s="2" customFormat="1">
      <c r="A211" s="39"/>
      <c r="B211" s="40"/>
      <c r="C211" s="41"/>
      <c r="D211" s="232" t="s">
        <v>170</v>
      </c>
      <c r="E211" s="41"/>
      <c r="F211" s="233" t="s">
        <v>3171</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170</v>
      </c>
      <c r="AU211" s="18" t="s">
        <v>83</v>
      </c>
    </row>
    <row r="212" s="2" customFormat="1" ht="33" customHeight="1">
      <c r="A212" s="39"/>
      <c r="B212" s="40"/>
      <c r="C212" s="219" t="s">
        <v>562</v>
      </c>
      <c r="D212" s="219" t="s">
        <v>163</v>
      </c>
      <c r="E212" s="220" t="s">
        <v>3172</v>
      </c>
      <c r="F212" s="221" t="s">
        <v>3173</v>
      </c>
      <c r="G212" s="222" t="s">
        <v>693</v>
      </c>
      <c r="H212" s="223">
        <v>5</v>
      </c>
      <c r="I212" s="224"/>
      <c r="J212" s="225">
        <f>ROUND(I212*H212,2)</f>
        <v>0</v>
      </c>
      <c r="K212" s="221" t="s">
        <v>1</v>
      </c>
      <c r="L212" s="45"/>
      <c r="M212" s="226" t="s">
        <v>1</v>
      </c>
      <c r="N212" s="227" t="s">
        <v>38</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168</v>
      </c>
      <c r="AT212" s="230" t="s">
        <v>163</v>
      </c>
      <c r="AU212" s="230" t="s">
        <v>83</v>
      </c>
      <c r="AY212" s="18" t="s">
        <v>160</v>
      </c>
      <c r="BE212" s="231">
        <f>IF(N212="základní",J212,0)</f>
        <v>0</v>
      </c>
      <c r="BF212" s="231">
        <f>IF(N212="snížená",J212,0)</f>
        <v>0</v>
      </c>
      <c r="BG212" s="231">
        <f>IF(N212="zákl. přenesená",J212,0)</f>
        <v>0</v>
      </c>
      <c r="BH212" s="231">
        <f>IF(N212="sníž. přenesená",J212,0)</f>
        <v>0</v>
      </c>
      <c r="BI212" s="231">
        <f>IF(N212="nulová",J212,0)</f>
        <v>0</v>
      </c>
      <c r="BJ212" s="18" t="s">
        <v>81</v>
      </c>
      <c r="BK212" s="231">
        <f>ROUND(I212*H212,2)</f>
        <v>0</v>
      </c>
      <c r="BL212" s="18" t="s">
        <v>168</v>
      </c>
      <c r="BM212" s="230" t="s">
        <v>799</v>
      </c>
    </row>
    <row r="213" s="2" customFormat="1">
      <c r="A213" s="39"/>
      <c r="B213" s="40"/>
      <c r="C213" s="41"/>
      <c r="D213" s="232" t="s">
        <v>170</v>
      </c>
      <c r="E213" s="41"/>
      <c r="F213" s="233" t="s">
        <v>3173</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170</v>
      </c>
      <c r="AU213" s="18" t="s">
        <v>83</v>
      </c>
    </row>
    <row r="214" s="2" customFormat="1" ht="33" customHeight="1">
      <c r="A214" s="39"/>
      <c r="B214" s="40"/>
      <c r="C214" s="219" t="s">
        <v>580</v>
      </c>
      <c r="D214" s="219" t="s">
        <v>163</v>
      </c>
      <c r="E214" s="220" t="s">
        <v>3174</v>
      </c>
      <c r="F214" s="221" t="s">
        <v>3175</v>
      </c>
      <c r="G214" s="222" t="s">
        <v>693</v>
      </c>
      <c r="H214" s="223">
        <v>5</v>
      </c>
      <c r="I214" s="224"/>
      <c r="J214" s="225">
        <f>ROUND(I214*H214,2)</f>
        <v>0</v>
      </c>
      <c r="K214" s="221" t="s">
        <v>1</v>
      </c>
      <c r="L214" s="45"/>
      <c r="M214" s="226" t="s">
        <v>1</v>
      </c>
      <c r="N214" s="227" t="s">
        <v>38</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168</v>
      </c>
      <c r="AT214" s="230" t="s">
        <v>163</v>
      </c>
      <c r="AU214" s="230" t="s">
        <v>83</v>
      </c>
      <c r="AY214" s="18" t="s">
        <v>160</v>
      </c>
      <c r="BE214" s="231">
        <f>IF(N214="základní",J214,0)</f>
        <v>0</v>
      </c>
      <c r="BF214" s="231">
        <f>IF(N214="snížená",J214,0)</f>
        <v>0</v>
      </c>
      <c r="BG214" s="231">
        <f>IF(N214="zákl. přenesená",J214,0)</f>
        <v>0</v>
      </c>
      <c r="BH214" s="231">
        <f>IF(N214="sníž. přenesená",J214,0)</f>
        <v>0</v>
      </c>
      <c r="BI214" s="231">
        <f>IF(N214="nulová",J214,0)</f>
        <v>0</v>
      </c>
      <c r="BJ214" s="18" t="s">
        <v>81</v>
      </c>
      <c r="BK214" s="231">
        <f>ROUND(I214*H214,2)</f>
        <v>0</v>
      </c>
      <c r="BL214" s="18" t="s">
        <v>168</v>
      </c>
      <c r="BM214" s="230" t="s">
        <v>810</v>
      </c>
    </row>
    <row r="215" s="2" customFormat="1">
      <c r="A215" s="39"/>
      <c r="B215" s="40"/>
      <c r="C215" s="41"/>
      <c r="D215" s="232" t="s">
        <v>170</v>
      </c>
      <c r="E215" s="41"/>
      <c r="F215" s="233" t="s">
        <v>3175</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170</v>
      </c>
      <c r="AU215" s="18" t="s">
        <v>83</v>
      </c>
    </row>
    <row r="216" s="2" customFormat="1" ht="24.15" customHeight="1">
      <c r="A216" s="39"/>
      <c r="B216" s="40"/>
      <c r="C216" s="219" t="s">
        <v>587</v>
      </c>
      <c r="D216" s="219" t="s">
        <v>163</v>
      </c>
      <c r="E216" s="220" t="s">
        <v>3176</v>
      </c>
      <c r="F216" s="221" t="s">
        <v>3177</v>
      </c>
      <c r="G216" s="222" t="s">
        <v>693</v>
      </c>
      <c r="H216" s="223">
        <v>4</v>
      </c>
      <c r="I216" s="224"/>
      <c r="J216" s="225">
        <f>ROUND(I216*H216,2)</f>
        <v>0</v>
      </c>
      <c r="K216" s="221" t="s">
        <v>1</v>
      </c>
      <c r="L216" s="45"/>
      <c r="M216" s="226" t="s">
        <v>1</v>
      </c>
      <c r="N216" s="227" t="s">
        <v>38</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168</v>
      </c>
      <c r="AT216" s="230" t="s">
        <v>163</v>
      </c>
      <c r="AU216" s="230" t="s">
        <v>83</v>
      </c>
      <c r="AY216" s="18" t="s">
        <v>160</v>
      </c>
      <c r="BE216" s="231">
        <f>IF(N216="základní",J216,0)</f>
        <v>0</v>
      </c>
      <c r="BF216" s="231">
        <f>IF(N216="snížená",J216,0)</f>
        <v>0</v>
      </c>
      <c r="BG216" s="231">
        <f>IF(N216="zákl. přenesená",J216,0)</f>
        <v>0</v>
      </c>
      <c r="BH216" s="231">
        <f>IF(N216="sníž. přenesená",J216,0)</f>
        <v>0</v>
      </c>
      <c r="BI216" s="231">
        <f>IF(N216="nulová",J216,0)</f>
        <v>0</v>
      </c>
      <c r="BJ216" s="18" t="s">
        <v>81</v>
      </c>
      <c r="BK216" s="231">
        <f>ROUND(I216*H216,2)</f>
        <v>0</v>
      </c>
      <c r="BL216" s="18" t="s">
        <v>168</v>
      </c>
      <c r="BM216" s="230" t="s">
        <v>821</v>
      </c>
    </row>
    <row r="217" s="2" customFormat="1">
      <c r="A217" s="39"/>
      <c r="B217" s="40"/>
      <c r="C217" s="41"/>
      <c r="D217" s="232" t="s">
        <v>170</v>
      </c>
      <c r="E217" s="41"/>
      <c r="F217" s="233" t="s">
        <v>3177</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170</v>
      </c>
      <c r="AU217" s="18" t="s">
        <v>83</v>
      </c>
    </row>
    <row r="218" s="2" customFormat="1" ht="24.15" customHeight="1">
      <c r="A218" s="39"/>
      <c r="B218" s="40"/>
      <c r="C218" s="219" t="s">
        <v>603</v>
      </c>
      <c r="D218" s="219" t="s">
        <v>163</v>
      </c>
      <c r="E218" s="220" t="s">
        <v>3178</v>
      </c>
      <c r="F218" s="221" t="s">
        <v>3179</v>
      </c>
      <c r="G218" s="222" t="s">
        <v>693</v>
      </c>
      <c r="H218" s="223">
        <v>3</v>
      </c>
      <c r="I218" s="224"/>
      <c r="J218" s="225">
        <f>ROUND(I218*H218,2)</f>
        <v>0</v>
      </c>
      <c r="K218" s="221" t="s">
        <v>1</v>
      </c>
      <c r="L218" s="45"/>
      <c r="M218" s="226" t="s">
        <v>1</v>
      </c>
      <c r="N218" s="227" t="s">
        <v>38</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168</v>
      </c>
      <c r="AT218" s="230" t="s">
        <v>163</v>
      </c>
      <c r="AU218" s="230" t="s">
        <v>83</v>
      </c>
      <c r="AY218" s="18" t="s">
        <v>160</v>
      </c>
      <c r="BE218" s="231">
        <f>IF(N218="základní",J218,0)</f>
        <v>0</v>
      </c>
      <c r="BF218" s="231">
        <f>IF(N218="snížená",J218,0)</f>
        <v>0</v>
      </c>
      <c r="BG218" s="231">
        <f>IF(N218="zákl. přenesená",J218,0)</f>
        <v>0</v>
      </c>
      <c r="BH218" s="231">
        <f>IF(N218="sníž. přenesená",J218,0)</f>
        <v>0</v>
      </c>
      <c r="BI218" s="231">
        <f>IF(N218="nulová",J218,0)</f>
        <v>0</v>
      </c>
      <c r="BJ218" s="18" t="s">
        <v>81</v>
      </c>
      <c r="BK218" s="231">
        <f>ROUND(I218*H218,2)</f>
        <v>0</v>
      </c>
      <c r="BL218" s="18" t="s">
        <v>168</v>
      </c>
      <c r="BM218" s="230" t="s">
        <v>831</v>
      </c>
    </row>
    <row r="219" s="2" customFormat="1">
      <c r="A219" s="39"/>
      <c r="B219" s="40"/>
      <c r="C219" s="41"/>
      <c r="D219" s="232" t="s">
        <v>170</v>
      </c>
      <c r="E219" s="41"/>
      <c r="F219" s="233" t="s">
        <v>3179</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170</v>
      </c>
      <c r="AU219" s="18" t="s">
        <v>83</v>
      </c>
    </row>
    <row r="220" s="2" customFormat="1" ht="24.15" customHeight="1">
      <c r="A220" s="39"/>
      <c r="B220" s="40"/>
      <c r="C220" s="219" t="s">
        <v>611</v>
      </c>
      <c r="D220" s="219" t="s">
        <v>163</v>
      </c>
      <c r="E220" s="220" t="s">
        <v>3180</v>
      </c>
      <c r="F220" s="221" t="s">
        <v>3181</v>
      </c>
      <c r="G220" s="222" t="s">
        <v>693</v>
      </c>
      <c r="H220" s="223">
        <v>3</v>
      </c>
      <c r="I220" s="224"/>
      <c r="J220" s="225">
        <f>ROUND(I220*H220,2)</f>
        <v>0</v>
      </c>
      <c r="K220" s="221" t="s">
        <v>1</v>
      </c>
      <c r="L220" s="45"/>
      <c r="M220" s="226" t="s">
        <v>1</v>
      </c>
      <c r="N220" s="227" t="s">
        <v>38</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168</v>
      </c>
      <c r="AT220" s="230" t="s">
        <v>163</v>
      </c>
      <c r="AU220" s="230" t="s">
        <v>83</v>
      </c>
      <c r="AY220" s="18" t="s">
        <v>160</v>
      </c>
      <c r="BE220" s="231">
        <f>IF(N220="základní",J220,0)</f>
        <v>0</v>
      </c>
      <c r="BF220" s="231">
        <f>IF(N220="snížená",J220,0)</f>
        <v>0</v>
      </c>
      <c r="BG220" s="231">
        <f>IF(N220="zákl. přenesená",J220,0)</f>
        <v>0</v>
      </c>
      <c r="BH220" s="231">
        <f>IF(N220="sníž. přenesená",J220,0)</f>
        <v>0</v>
      </c>
      <c r="BI220" s="231">
        <f>IF(N220="nulová",J220,0)</f>
        <v>0</v>
      </c>
      <c r="BJ220" s="18" t="s">
        <v>81</v>
      </c>
      <c r="BK220" s="231">
        <f>ROUND(I220*H220,2)</f>
        <v>0</v>
      </c>
      <c r="BL220" s="18" t="s">
        <v>168</v>
      </c>
      <c r="BM220" s="230" t="s">
        <v>844</v>
      </c>
    </row>
    <row r="221" s="2" customFormat="1">
      <c r="A221" s="39"/>
      <c r="B221" s="40"/>
      <c r="C221" s="41"/>
      <c r="D221" s="232" t="s">
        <v>170</v>
      </c>
      <c r="E221" s="41"/>
      <c r="F221" s="233" t="s">
        <v>3181</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170</v>
      </c>
      <c r="AU221" s="18" t="s">
        <v>83</v>
      </c>
    </row>
    <row r="222" s="2" customFormat="1" ht="16.5" customHeight="1">
      <c r="A222" s="39"/>
      <c r="B222" s="40"/>
      <c r="C222" s="219" t="s">
        <v>616</v>
      </c>
      <c r="D222" s="219" t="s">
        <v>163</v>
      </c>
      <c r="E222" s="220" t="s">
        <v>3182</v>
      </c>
      <c r="F222" s="221" t="s">
        <v>3183</v>
      </c>
      <c r="G222" s="222" t="s">
        <v>693</v>
      </c>
      <c r="H222" s="223">
        <v>15</v>
      </c>
      <c r="I222" s="224"/>
      <c r="J222" s="225">
        <f>ROUND(I222*H222,2)</f>
        <v>0</v>
      </c>
      <c r="K222" s="221" t="s">
        <v>1</v>
      </c>
      <c r="L222" s="45"/>
      <c r="M222" s="226" t="s">
        <v>1</v>
      </c>
      <c r="N222" s="227" t="s">
        <v>38</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168</v>
      </c>
      <c r="AT222" s="230" t="s">
        <v>163</v>
      </c>
      <c r="AU222" s="230" t="s">
        <v>83</v>
      </c>
      <c r="AY222" s="18" t="s">
        <v>160</v>
      </c>
      <c r="BE222" s="231">
        <f>IF(N222="základní",J222,0)</f>
        <v>0</v>
      </c>
      <c r="BF222" s="231">
        <f>IF(N222="snížená",J222,0)</f>
        <v>0</v>
      </c>
      <c r="BG222" s="231">
        <f>IF(N222="zákl. přenesená",J222,0)</f>
        <v>0</v>
      </c>
      <c r="BH222" s="231">
        <f>IF(N222="sníž. přenesená",J222,0)</f>
        <v>0</v>
      </c>
      <c r="BI222" s="231">
        <f>IF(N222="nulová",J222,0)</f>
        <v>0</v>
      </c>
      <c r="BJ222" s="18" t="s">
        <v>81</v>
      </c>
      <c r="BK222" s="231">
        <f>ROUND(I222*H222,2)</f>
        <v>0</v>
      </c>
      <c r="BL222" s="18" t="s">
        <v>168</v>
      </c>
      <c r="BM222" s="230" t="s">
        <v>853</v>
      </c>
    </row>
    <row r="223" s="2" customFormat="1">
      <c r="A223" s="39"/>
      <c r="B223" s="40"/>
      <c r="C223" s="41"/>
      <c r="D223" s="232" t="s">
        <v>170</v>
      </c>
      <c r="E223" s="41"/>
      <c r="F223" s="233" t="s">
        <v>3183</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170</v>
      </c>
      <c r="AU223" s="18" t="s">
        <v>83</v>
      </c>
    </row>
    <row r="224" s="2" customFormat="1" ht="21.75" customHeight="1">
      <c r="A224" s="39"/>
      <c r="B224" s="40"/>
      <c r="C224" s="219" t="s">
        <v>631</v>
      </c>
      <c r="D224" s="219" t="s">
        <v>163</v>
      </c>
      <c r="E224" s="220" t="s">
        <v>3184</v>
      </c>
      <c r="F224" s="221" t="s">
        <v>3185</v>
      </c>
      <c r="G224" s="222" t="s">
        <v>693</v>
      </c>
      <c r="H224" s="223">
        <v>12</v>
      </c>
      <c r="I224" s="224"/>
      <c r="J224" s="225">
        <f>ROUND(I224*H224,2)</f>
        <v>0</v>
      </c>
      <c r="K224" s="221" t="s">
        <v>1</v>
      </c>
      <c r="L224" s="45"/>
      <c r="M224" s="226" t="s">
        <v>1</v>
      </c>
      <c r="N224" s="227" t="s">
        <v>38</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168</v>
      </c>
      <c r="AT224" s="230" t="s">
        <v>163</v>
      </c>
      <c r="AU224" s="230" t="s">
        <v>83</v>
      </c>
      <c r="AY224" s="18" t="s">
        <v>160</v>
      </c>
      <c r="BE224" s="231">
        <f>IF(N224="základní",J224,0)</f>
        <v>0</v>
      </c>
      <c r="BF224" s="231">
        <f>IF(N224="snížená",J224,0)</f>
        <v>0</v>
      </c>
      <c r="BG224" s="231">
        <f>IF(N224="zákl. přenesená",J224,0)</f>
        <v>0</v>
      </c>
      <c r="BH224" s="231">
        <f>IF(N224="sníž. přenesená",J224,0)</f>
        <v>0</v>
      </c>
      <c r="BI224" s="231">
        <f>IF(N224="nulová",J224,0)</f>
        <v>0</v>
      </c>
      <c r="BJ224" s="18" t="s">
        <v>81</v>
      </c>
      <c r="BK224" s="231">
        <f>ROUND(I224*H224,2)</f>
        <v>0</v>
      </c>
      <c r="BL224" s="18" t="s">
        <v>168</v>
      </c>
      <c r="BM224" s="230" t="s">
        <v>864</v>
      </c>
    </row>
    <row r="225" s="2" customFormat="1">
      <c r="A225" s="39"/>
      <c r="B225" s="40"/>
      <c r="C225" s="41"/>
      <c r="D225" s="232" t="s">
        <v>170</v>
      </c>
      <c r="E225" s="41"/>
      <c r="F225" s="233" t="s">
        <v>3185</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170</v>
      </c>
      <c r="AU225" s="18" t="s">
        <v>83</v>
      </c>
    </row>
    <row r="226" s="2" customFormat="1" ht="21.75" customHeight="1">
      <c r="A226" s="39"/>
      <c r="B226" s="40"/>
      <c r="C226" s="219" t="s">
        <v>638</v>
      </c>
      <c r="D226" s="219" t="s">
        <v>163</v>
      </c>
      <c r="E226" s="220" t="s">
        <v>3186</v>
      </c>
      <c r="F226" s="221" t="s">
        <v>3187</v>
      </c>
      <c r="G226" s="222" t="s">
        <v>693</v>
      </c>
      <c r="H226" s="223">
        <v>12</v>
      </c>
      <c r="I226" s="224"/>
      <c r="J226" s="225">
        <f>ROUND(I226*H226,2)</f>
        <v>0</v>
      </c>
      <c r="K226" s="221" t="s">
        <v>1</v>
      </c>
      <c r="L226" s="45"/>
      <c r="M226" s="226" t="s">
        <v>1</v>
      </c>
      <c r="N226" s="227" t="s">
        <v>38</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168</v>
      </c>
      <c r="AT226" s="230" t="s">
        <v>163</v>
      </c>
      <c r="AU226" s="230" t="s">
        <v>83</v>
      </c>
      <c r="AY226" s="18" t="s">
        <v>160</v>
      </c>
      <c r="BE226" s="231">
        <f>IF(N226="základní",J226,0)</f>
        <v>0</v>
      </c>
      <c r="BF226" s="231">
        <f>IF(N226="snížená",J226,0)</f>
        <v>0</v>
      </c>
      <c r="BG226" s="231">
        <f>IF(N226="zákl. přenesená",J226,0)</f>
        <v>0</v>
      </c>
      <c r="BH226" s="231">
        <f>IF(N226="sníž. přenesená",J226,0)</f>
        <v>0</v>
      </c>
      <c r="BI226" s="231">
        <f>IF(N226="nulová",J226,0)</f>
        <v>0</v>
      </c>
      <c r="BJ226" s="18" t="s">
        <v>81</v>
      </c>
      <c r="BK226" s="231">
        <f>ROUND(I226*H226,2)</f>
        <v>0</v>
      </c>
      <c r="BL226" s="18" t="s">
        <v>168</v>
      </c>
      <c r="BM226" s="230" t="s">
        <v>876</v>
      </c>
    </row>
    <row r="227" s="2" customFormat="1">
      <c r="A227" s="39"/>
      <c r="B227" s="40"/>
      <c r="C227" s="41"/>
      <c r="D227" s="232" t="s">
        <v>170</v>
      </c>
      <c r="E227" s="41"/>
      <c r="F227" s="233" t="s">
        <v>3187</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170</v>
      </c>
      <c r="AU227" s="18" t="s">
        <v>83</v>
      </c>
    </row>
    <row r="228" s="2" customFormat="1" ht="16.5" customHeight="1">
      <c r="A228" s="39"/>
      <c r="B228" s="40"/>
      <c r="C228" s="219" t="s">
        <v>645</v>
      </c>
      <c r="D228" s="219" t="s">
        <v>163</v>
      </c>
      <c r="E228" s="220" t="s">
        <v>3188</v>
      </c>
      <c r="F228" s="221" t="s">
        <v>3189</v>
      </c>
      <c r="G228" s="222" t="s">
        <v>236</v>
      </c>
      <c r="H228" s="223">
        <v>12</v>
      </c>
      <c r="I228" s="224"/>
      <c r="J228" s="225">
        <f>ROUND(I228*H228,2)</f>
        <v>0</v>
      </c>
      <c r="K228" s="221" t="s">
        <v>1</v>
      </c>
      <c r="L228" s="45"/>
      <c r="M228" s="226" t="s">
        <v>1</v>
      </c>
      <c r="N228" s="227" t="s">
        <v>38</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168</v>
      </c>
      <c r="AT228" s="230" t="s">
        <v>163</v>
      </c>
      <c r="AU228" s="230" t="s">
        <v>83</v>
      </c>
      <c r="AY228" s="18" t="s">
        <v>160</v>
      </c>
      <c r="BE228" s="231">
        <f>IF(N228="základní",J228,0)</f>
        <v>0</v>
      </c>
      <c r="BF228" s="231">
        <f>IF(N228="snížená",J228,0)</f>
        <v>0</v>
      </c>
      <c r="BG228" s="231">
        <f>IF(N228="zákl. přenesená",J228,0)</f>
        <v>0</v>
      </c>
      <c r="BH228" s="231">
        <f>IF(N228="sníž. přenesená",J228,0)</f>
        <v>0</v>
      </c>
      <c r="BI228" s="231">
        <f>IF(N228="nulová",J228,0)</f>
        <v>0</v>
      </c>
      <c r="BJ228" s="18" t="s">
        <v>81</v>
      </c>
      <c r="BK228" s="231">
        <f>ROUND(I228*H228,2)</f>
        <v>0</v>
      </c>
      <c r="BL228" s="18" t="s">
        <v>168</v>
      </c>
      <c r="BM228" s="230" t="s">
        <v>886</v>
      </c>
    </row>
    <row r="229" s="2" customFormat="1">
      <c r="A229" s="39"/>
      <c r="B229" s="40"/>
      <c r="C229" s="41"/>
      <c r="D229" s="232" t="s">
        <v>170</v>
      </c>
      <c r="E229" s="41"/>
      <c r="F229" s="233" t="s">
        <v>3189</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170</v>
      </c>
      <c r="AU229" s="18" t="s">
        <v>83</v>
      </c>
    </row>
    <row r="230" s="2" customFormat="1" ht="16.5" customHeight="1">
      <c r="A230" s="39"/>
      <c r="B230" s="40"/>
      <c r="C230" s="219" t="s">
        <v>651</v>
      </c>
      <c r="D230" s="219" t="s">
        <v>163</v>
      </c>
      <c r="E230" s="220" t="s">
        <v>3190</v>
      </c>
      <c r="F230" s="221" t="s">
        <v>3191</v>
      </c>
      <c r="G230" s="222" t="s">
        <v>236</v>
      </c>
      <c r="H230" s="223">
        <v>22</v>
      </c>
      <c r="I230" s="224"/>
      <c r="J230" s="225">
        <f>ROUND(I230*H230,2)</f>
        <v>0</v>
      </c>
      <c r="K230" s="221" t="s">
        <v>1</v>
      </c>
      <c r="L230" s="45"/>
      <c r="M230" s="226" t="s">
        <v>1</v>
      </c>
      <c r="N230" s="227" t="s">
        <v>38</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168</v>
      </c>
      <c r="AT230" s="230" t="s">
        <v>163</v>
      </c>
      <c r="AU230" s="230" t="s">
        <v>83</v>
      </c>
      <c r="AY230" s="18" t="s">
        <v>160</v>
      </c>
      <c r="BE230" s="231">
        <f>IF(N230="základní",J230,0)</f>
        <v>0</v>
      </c>
      <c r="BF230" s="231">
        <f>IF(N230="snížená",J230,0)</f>
        <v>0</v>
      </c>
      <c r="BG230" s="231">
        <f>IF(N230="zákl. přenesená",J230,0)</f>
        <v>0</v>
      </c>
      <c r="BH230" s="231">
        <f>IF(N230="sníž. přenesená",J230,0)</f>
        <v>0</v>
      </c>
      <c r="BI230" s="231">
        <f>IF(N230="nulová",J230,0)</f>
        <v>0</v>
      </c>
      <c r="BJ230" s="18" t="s">
        <v>81</v>
      </c>
      <c r="BK230" s="231">
        <f>ROUND(I230*H230,2)</f>
        <v>0</v>
      </c>
      <c r="BL230" s="18" t="s">
        <v>168</v>
      </c>
      <c r="BM230" s="230" t="s">
        <v>896</v>
      </c>
    </row>
    <row r="231" s="2" customFormat="1">
      <c r="A231" s="39"/>
      <c r="B231" s="40"/>
      <c r="C231" s="41"/>
      <c r="D231" s="232" t="s">
        <v>170</v>
      </c>
      <c r="E231" s="41"/>
      <c r="F231" s="233" t="s">
        <v>3191</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170</v>
      </c>
      <c r="AU231" s="18" t="s">
        <v>83</v>
      </c>
    </row>
    <row r="232" s="2" customFormat="1" ht="16.5" customHeight="1">
      <c r="A232" s="39"/>
      <c r="B232" s="40"/>
      <c r="C232" s="219" t="s">
        <v>658</v>
      </c>
      <c r="D232" s="219" t="s">
        <v>163</v>
      </c>
      <c r="E232" s="220" t="s">
        <v>3192</v>
      </c>
      <c r="F232" s="221" t="s">
        <v>3193</v>
      </c>
      <c r="G232" s="222" t="s">
        <v>236</v>
      </c>
      <c r="H232" s="223">
        <v>15</v>
      </c>
      <c r="I232" s="224"/>
      <c r="J232" s="225">
        <f>ROUND(I232*H232,2)</f>
        <v>0</v>
      </c>
      <c r="K232" s="221" t="s">
        <v>1</v>
      </c>
      <c r="L232" s="45"/>
      <c r="M232" s="226" t="s">
        <v>1</v>
      </c>
      <c r="N232" s="227" t="s">
        <v>38</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168</v>
      </c>
      <c r="AT232" s="230" t="s">
        <v>163</v>
      </c>
      <c r="AU232" s="230" t="s">
        <v>83</v>
      </c>
      <c r="AY232" s="18" t="s">
        <v>160</v>
      </c>
      <c r="BE232" s="231">
        <f>IF(N232="základní",J232,0)</f>
        <v>0</v>
      </c>
      <c r="BF232" s="231">
        <f>IF(N232="snížená",J232,0)</f>
        <v>0</v>
      </c>
      <c r="BG232" s="231">
        <f>IF(N232="zákl. přenesená",J232,0)</f>
        <v>0</v>
      </c>
      <c r="BH232" s="231">
        <f>IF(N232="sníž. přenesená",J232,0)</f>
        <v>0</v>
      </c>
      <c r="BI232" s="231">
        <f>IF(N232="nulová",J232,0)</f>
        <v>0</v>
      </c>
      <c r="BJ232" s="18" t="s">
        <v>81</v>
      </c>
      <c r="BK232" s="231">
        <f>ROUND(I232*H232,2)</f>
        <v>0</v>
      </c>
      <c r="BL232" s="18" t="s">
        <v>168</v>
      </c>
      <c r="BM232" s="230" t="s">
        <v>908</v>
      </c>
    </row>
    <row r="233" s="2" customFormat="1">
      <c r="A233" s="39"/>
      <c r="B233" s="40"/>
      <c r="C233" s="41"/>
      <c r="D233" s="232" t="s">
        <v>170</v>
      </c>
      <c r="E233" s="41"/>
      <c r="F233" s="233" t="s">
        <v>3193</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170</v>
      </c>
      <c r="AU233" s="18" t="s">
        <v>83</v>
      </c>
    </row>
    <row r="234" s="2" customFormat="1" ht="16.5" customHeight="1">
      <c r="A234" s="39"/>
      <c r="B234" s="40"/>
      <c r="C234" s="219" t="s">
        <v>666</v>
      </c>
      <c r="D234" s="219" t="s">
        <v>163</v>
      </c>
      <c r="E234" s="220" t="s">
        <v>3194</v>
      </c>
      <c r="F234" s="221" t="s">
        <v>3195</v>
      </c>
      <c r="G234" s="222" t="s">
        <v>236</v>
      </c>
      <c r="H234" s="223">
        <v>30</v>
      </c>
      <c r="I234" s="224"/>
      <c r="J234" s="225">
        <f>ROUND(I234*H234,2)</f>
        <v>0</v>
      </c>
      <c r="K234" s="221" t="s">
        <v>1</v>
      </c>
      <c r="L234" s="45"/>
      <c r="M234" s="226" t="s">
        <v>1</v>
      </c>
      <c r="N234" s="227" t="s">
        <v>38</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168</v>
      </c>
      <c r="AT234" s="230" t="s">
        <v>163</v>
      </c>
      <c r="AU234" s="230" t="s">
        <v>83</v>
      </c>
      <c r="AY234" s="18" t="s">
        <v>160</v>
      </c>
      <c r="BE234" s="231">
        <f>IF(N234="základní",J234,0)</f>
        <v>0</v>
      </c>
      <c r="BF234" s="231">
        <f>IF(N234="snížená",J234,0)</f>
        <v>0</v>
      </c>
      <c r="BG234" s="231">
        <f>IF(N234="zákl. přenesená",J234,0)</f>
        <v>0</v>
      </c>
      <c r="BH234" s="231">
        <f>IF(N234="sníž. přenesená",J234,0)</f>
        <v>0</v>
      </c>
      <c r="BI234" s="231">
        <f>IF(N234="nulová",J234,0)</f>
        <v>0</v>
      </c>
      <c r="BJ234" s="18" t="s">
        <v>81</v>
      </c>
      <c r="BK234" s="231">
        <f>ROUND(I234*H234,2)</f>
        <v>0</v>
      </c>
      <c r="BL234" s="18" t="s">
        <v>168</v>
      </c>
      <c r="BM234" s="230" t="s">
        <v>924</v>
      </c>
    </row>
    <row r="235" s="2" customFormat="1">
      <c r="A235" s="39"/>
      <c r="B235" s="40"/>
      <c r="C235" s="41"/>
      <c r="D235" s="232" t="s">
        <v>170</v>
      </c>
      <c r="E235" s="41"/>
      <c r="F235" s="233" t="s">
        <v>3195</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170</v>
      </c>
      <c r="AU235" s="18" t="s">
        <v>83</v>
      </c>
    </row>
    <row r="236" s="2" customFormat="1" ht="24.15" customHeight="1">
      <c r="A236" s="39"/>
      <c r="B236" s="40"/>
      <c r="C236" s="219" t="s">
        <v>674</v>
      </c>
      <c r="D236" s="219" t="s">
        <v>163</v>
      </c>
      <c r="E236" s="220" t="s">
        <v>3196</v>
      </c>
      <c r="F236" s="221" t="s">
        <v>3197</v>
      </c>
      <c r="G236" s="222" t="s">
        <v>693</v>
      </c>
      <c r="H236" s="223">
        <v>15</v>
      </c>
      <c r="I236" s="224"/>
      <c r="J236" s="225">
        <f>ROUND(I236*H236,2)</f>
        <v>0</v>
      </c>
      <c r="K236" s="221" t="s">
        <v>1</v>
      </c>
      <c r="L236" s="45"/>
      <c r="M236" s="226" t="s">
        <v>1</v>
      </c>
      <c r="N236" s="227" t="s">
        <v>38</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168</v>
      </c>
      <c r="AT236" s="230" t="s">
        <v>163</v>
      </c>
      <c r="AU236" s="230" t="s">
        <v>83</v>
      </c>
      <c r="AY236" s="18" t="s">
        <v>160</v>
      </c>
      <c r="BE236" s="231">
        <f>IF(N236="základní",J236,0)</f>
        <v>0</v>
      </c>
      <c r="BF236" s="231">
        <f>IF(N236="snížená",J236,0)</f>
        <v>0</v>
      </c>
      <c r="BG236" s="231">
        <f>IF(N236="zákl. přenesená",J236,0)</f>
        <v>0</v>
      </c>
      <c r="BH236" s="231">
        <f>IF(N236="sníž. přenesená",J236,0)</f>
        <v>0</v>
      </c>
      <c r="BI236" s="231">
        <f>IF(N236="nulová",J236,0)</f>
        <v>0</v>
      </c>
      <c r="BJ236" s="18" t="s">
        <v>81</v>
      </c>
      <c r="BK236" s="231">
        <f>ROUND(I236*H236,2)</f>
        <v>0</v>
      </c>
      <c r="BL236" s="18" t="s">
        <v>168</v>
      </c>
      <c r="BM236" s="230" t="s">
        <v>936</v>
      </c>
    </row>
    <row r="237" s="2" customFormat="1">
      <c r="A237" s="39"/>
      <c r="B237" s="40"/>
      <c r="C237" s="41"/>
      <c r="D237" s="232" t="s">
        <v>170</v>
      </c>
      <c r="E237" s="41"/>
      <c r="F237" s="233" t="s">
        <v>3197</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170</v>
      </c>
      <c r="AU237" s="18" t="s">
        <v>83</v>
      </c>
    </row>
    <row r="238" s="2" customFormat="1" ht="66.75" customHeight="1">
      <c r="A238" s="39"/>
      <c r="B238" s="40"/>
      <c r="C238" s="219" t="s">
        <v>681</v>
      </c>
      <c r="D238" s="219" t="s">
        <v>163</v>
      </c>
      <c r="E238" s="220" t="s">
        <v>3198</v>
      </c>
      <c r="F238" s="221" t="s">
        <v>3199</v>
      </c>
      <c r="G238" s="222" t="s">
        <v>2957</v>
      </c>
      <c r="H238" s="223">
        <v>130</v>
      </c>
      <c r="I238" s="224"/>
      <c r="J238" s="225">
        <f>ROUND(I238*H238,2)</f>
        <v>0</v>
      </c>
      <c r="K238" s="221" t="s">
        <v>1</v>
      </c>
      <c r="L238" s="45"/>
      <c r="M238" s="226" t="s">
        <v>1</v>
      </c>
      <c r="N238" s="227" t="s">
        <v>38</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168</v>
      </c>
      <c r="AT238" s="230" t="s">
        <v>163</v>
      </c>
      <c r="AU238" s="230" t="s">
        <v>83</v>
      </c>
      <c r="AY238" s="18" t="s">
        <v>160</v>
      </c>
      <c r="BE238" s="231">
        <f>IF(N238="základní",J238,0)</f>
        <v>0</v>
      </c>
      <c r="BF238" s="231">
        <f>IF(N238="snížená",J238,0)</f>
        <v>0</v>
      </c>
      <c r="BG238" s="231">
        <f>IF(N238="zákl. přenesená",J238,0)</f>
        <v>0</v>
      </c>
      <c r="BH238" s="231">
        <f>IF(N238="sníž. přenesená",J238,0)</f>
        <v>0</v>
      </c>
      <c r="BI238" s="231">
        <f>IF(N238="nulová",J238,0)</f>
        <v>0</v>
      </c>
      <c r="BJ238" s="18" t="s">
        <v>81</v>
      </c>
      <c r="BK238" s="231">
        <f>ROUND(I238*H238,2)</f>
        <v>0</v>
      </c>
      <c r="BL238" s="18" t="s">
        <v>168</v>
      </c>
      <c r="BM238" s="230" t="s">
        <v>950</v>
      </c>
    </row>
    <row r="239" s="2" customFormat="1">
      <c r="A239" s="39"/>
      <c r="B239" s="40"/>
      <c r="C239" s="41"/>
      <c r="D239" s="232" t="s">
        <v>170</v>
      </c>
      <c r="E239" s="41"/>
      <c r="F239" s="233" t="s">
        <v>3200</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170</v>
      </c>
      <c r="AU239" s="18" t="s">
        <v>83</v>
      </c>
    </row>
    <row r="240" s="2" customFormat="1" ht="16.5" customHeight="1">
      <c r="A240" s="39"/>
      <c r="B240" s="40"/>
      <c r="C240" s="219" t="s">
        <v>690</v>
      </c>
      <c r="D240" s="219" t="s">
        <v>163</v>
      </c>
      <c r="E240" s="220" t="s">
        <v>3201</v>
      </c>
      <c r="F240" s="221" t="s">
        <v>3202</v>
      </c>
      <c r="G240" s="222" t="s">
        <v>693</v>
      </c>
      <c r="H240" s="223">
        <v>155</v>
      </c>
      <c r="I240" s="224"/>
      <c r="J240" s="225">
        <f>ROUND(I240*H240,2)</f>
        <v>0</v>
      </c>
      <c r="K240" s="221" t="s">
        <v>1</v>
      </c>
      <c r="L240" s="45"/>
      <c r="M240" s="226" t="s">
        <v>1</v>
      </c>
      <c r="N240" s="227" t="s">
        <v>38</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168</v>
      </c>
      <c r="AT240" s="230" t="s">
        <v>163</v>
      </c>
      <c r="AU240" s="230" t="s">
        <v>83</v>
      </c>
      <c r="AY240" s="18" t="s">
        <v>160</v>
      </c>
      <c r="BE240" s="231">
        <f>IF(N240="základní",J240,0)</f>
        <v>0</v>
      </c>
      <c r="BF240" s="231">
        <f>IF(N240="snížená",J240,0)</f>
        <v>0</v>
      </c>
      <c r="BG240" s="231">
        <f>IF(N240="zákl. přenesená",J240,0)</f>
        <v>0</v>
      </c>
      <c r="BH240" s="231">
        <f>IF(N240="sníž. přenesená",J240,0)</f>
        <v>0</v>
      </c>
      <c r="BI240" s="231">
        <f>IF(N240="nulová",J240,0)</f>
        <v>0</v>
      </c>
      <c r="BJ240" s="18" t="s">
        <v>81</v>
      </c>
      <c r="BK240" s="231">
        <f>ROUND(I240*H240,2)</f>
        <v>0</v>
      </c>
      <c r="BL240" s="18" t="s">
        <v>168</v>
      </c>
      <c r="BM240" s="230" t="s">
        <v>962</v>
      </c>
    </row>
    <row r="241" s="2" customFormat="1">
      <c r="A241" s="39"/>
      <c r="B241" s="40"/>
      <c r="C241" s="41"/>
      <c r="D241" s="232" t="s">
        <v>170</v>
      </c>
      <c r="E241" s="41"/>
      <c r="F241" s="233" t="s">
        <v>3202</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170</v>
      </c>
      <c r="AU241" s="18" t="s">
        <v>83</v>
      </c>
    </row>
    <row r="242" s="2" customFormat="1" ht="16.5" customHeight="1">
      <c r="A242" s="39"/>
      <c r="B242" s="40"/>
      <c r="C242" s="219" t="s">
        <v>695</v>
      </c>
      <c r="D242" s="219" t="s">
        <v>163</v>
      </c>
      <c r="E242" s="220" t="s">
        <v>3203</v>
      </c>
      <c r="F242" s="221" t="s">
        <v>3204</v>
      </c>
      <c r="G242" s="222" t="s">
        <v>693</v>
      </c>
      <c r="H242" s="223">
        <v>1</v>
      </c>
      <c r="I242" s="224"/>
      <c r="J242" s="225">
        <f>ROUND(I242*H242,2)</f>
        <v>0</v>
      </c>
      <c r="K242" s="221" t="s">
        <v>1</v>
      </c>
      <c r="L242" s="45"/>
      <c r="M242" s="226" t="s">
        <v>1</v>
      </c>
      <c r="N242" s="227" t="s">
        <v>38</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168</v>
      </c>
      <c r="AT242" s="230" t="s">
        <v>163</v>
      </c>
      <c r="AU242" s="230" t="s">
        <v>83</v>
      </c>
      <c r="AY242" s="18" t="s">
        <v>160</v>
      </c>
      <c r="BE242" s="231">
        <f>IF(N242="základní",J242,0)</f>
        <v>0</v>
      </c>
      <c r="BF242" s="231">
        <f>IF(N242="snížená",J242,0)</f>
        <v>0</v>
      </c>
      <c r="BG242" s="231">
        <f>IF(N242="zákl. přenesená",J242,0)</f>
        <v>0</v>
      </c>
      <c r="BH242" s="231">
        <f>IF(N242="sníž. přenesená",J242,0)</f>
        <v>0</v>
      </c>
      <c r="BI242" s="231">
        <f>IF(N242="nulová",J242,0)</f>
        <v>0</v>
      </c>
      <c r="BJ242" s="18" t="s">
        <v>81</v>
      </c>
      <c r="BK242" s="231">
        <f>ROUND(I242*H242,2)</f>
        <v>0</v>
      </c>
      <c r="BL242" s="18" t="s">
        <v>168</v>
      </c>
      <c r="BM242" s="230" t="s">
        <v>1016</v>
      </c>
    </row>
    <row r="243" s="2" customFormat="1">
      <c r="A243" s="39"/>
      <c r="B243" s="40"/>
      <c r="C243" s="41"/>
      <c r="D243" s="232" t="s">
        <v>170</v>
      </c>
      <c r="E243" s="41"/>
      <c r="F243" s="233" t="s">
        <v>3204</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170</v>
      </c>
      <c r="AU243" s="18" t="s">
        <v>83</v>
      </c>
    </row>
    <row r="244" s="2" customFormat="1" ht="16.5" customHeight="1">
      <c r="A244" s="39"/>
      <c r="B244" s="40"/>
      <c r="C244" s="219" t="s">
        <v>701</v>
      </c>
      <c r="D244" s="219" t="s">
        <v>163</v>
      </c>
      <c r="E244" s="220" t="s">
        <v>3205</v>
      </c>
      <c r="F244" s="221" t="s">
        <v>3206</v>
      </c>
      <c r="G244" s="222" t="s">
        <v>693</v>
      </c>
      <c r="H244" s="223">
        <v>1</v>
      </c>
      <c r="I244" s="224"/>
      <c r="J244" s="225">
        <f>ROUND(I244*H244,2)</f>
        <v>0</v>
      </c>
      <c r="K244" s="221" t="s">
        <v>1</v>
      </c>
      <c r="L244" s="45"/>
      <c r="M244" s="226" t="s">
        <v>1</v>
      </c>
      <c r="N244" s="227" t="s">
        <v>38</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168</v>
      </c>
      <c r="AT244" s="230" t="s">
        <v>163</v>
      </c>
      <c r="AU244" s="230" t="s">
        <v>83</v>
      </c>
      <c r="AY244" s="18" t="s">
        <v>160</v>
      </c>
      <c r="BE244" s="231">
        <f>IF(N244="základní",J244,0)</f>
        <v>0</v>
      </c>
      <c r="BF244" s="231">
        <f>IF(N244="snížená",J244,0)</f>
        <v>0</v>
      </c>
      <c r="BG244" s="231">
        <f>IF(N244="zákl. přenesená",J244,0)</f>
        <v>0</v>
      </c>
      <c r="BH244" s="231">
        <f>IF(N244="sníž. přenesená",J244,0)</f>
        <v>0</v>
      </c>
      <c r="BI244" s="231">
        <f>IF(N244="nulová",J244,0)</f>
        <v>0</v>
      </c>
      <c r="BJ244" s="18" t="s">
        <v>81</v>
      </c>
      <c r="BK244" s="231">
        <f>ROUND(I244*H244,2)</f>
        <v>0</v>
      </c>
      <c r="BL244" s="18" t="s">
        <v>168</v>
      </c>
      <c r="BM244" s="230" t="s">
        <v>1027</v>
      </c>
    </row>
    <row r="245" s="2" customFormat="1">
      <c r="A245" s="39"/>
      <c r="B245" s="40"/>
      <c r="C245" s="41"/>
      <c r="D245" s="232" t="s">
        <v>170</v>
      </c>
      <c r="E245" s="41"/>
      <c r="F245" s="233" t="s">
        <v>3206</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170</v>
      </c>
      <c r="AU245" s="18" t="s">
        <v>83</v>
      </c>
    </row>
    <row r="246" s="12" customFormat="1" ht="22.8" customHeight="1">
      <c r="A246" s="12"/>
      <c r="B246" s="203"/>
      <c r="C246" s="204"/>
      <c r="D246" s="205" t="s">
        <v>72</v>
      </c>
      <c r="E246" s="217" t="s">
        <v>3207</v>
      </c>
      <c r="F246" s="217" t="s">
        <v>3208</v>
      </c>
      <c r="G246" s="204"/>
      <c r="H246" s="204"/>
      <c r="I246" s="207"/>
      <c r="J246" s="218">
        <f>BK246</f>
        <v>0</v>
      </c>
      <c r="K246" s="204"/>
      <c r="L246" s="209"/>
      <c r="M246" s="210"/>
      <c r="N246" s="211"/>
      <c r="O246" s="211"/>
      <c r="P246" s="212">
        <f>SUM(P247:P258)</f>
        <v>0</v>
      </c>
      <c r="Q246" s="211"/>
      <c r="R246" s="212">
        <f>SUM(R247:R258)</f>
        <v>0</v>
      </c>
      <c r="S246" s="211"/>
      <c r="T246" s="213">
        <f>SUM(T247:T258)</f>
        <v>0</v>
      </c>
      <c r="U246" s="12"/>
      <c r="V246" s="12"/>
      <c r="W246" s="12"/>
      <c r="X246" s="12"/>
      <c r="Y246" s="12"/>
      <c r="Z246" s="12"/>
      <c r="AA246" s="12"/>
      <c r="AB246" s="12"/>
      <c r="AC246" s="12"/>
      <c r="AD246" s="12"/>
      <c r="AE246" s="12"/>
      <c r="AR246" s="214" t="s">
        <v>81</v>
      </c>
      <c r="AT246" s="215" t="s">
        <v>72</v>
      </c>
      <c r="AU246" s="215" t="s">
        <v>81</v>
      </c>
      <c r="AY246" s="214" t="s">
        <v>160</v>
      </c>
      <c r="BK246" s="216">
        <f>SUM(BK247:BK258)</f>
        <v>0</v>
      </c>
    </row>
    <row r="247" s="2" customFormat="1" ht="24.15" customHeight="1">
      <c r="A247" s="39"/>
      <c r="B247" s="40"/>
      <c r="C247" s="219" t="s">
        <v>706</v>
      </c>
      <c r="D247" s="219" t="s">
        <v>163</v>
      </c>
      <c r="E247" s="220" t="s">
        <v>3209</v>
      </c>
      <c r="F247" s="221" t="s">
        <v>3210</v>
      </c>
      <c r="G247" s="222" t="s">
        <v>693</v>
      </c>
      <c r="H247" s="223">
        <v>2</v>
      </c>
      <c r="I247" s="224"/>
      <c r="J247" s="225">
        <f>ROUND(I247*H247,2)</f>
        <v>0</v>
      </c>
      <c r="K247" s="221" t="s">
        <v>1</v>
      </c>
      <c r="L247" s="45"/>
      <c r="M247" s="226" t="s">
        <v>1</v>
      </c>
      <c r="N247" s="227" t="s">
        <v>38</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168</v>
      </c>
      <c r="AT247" s="230" t="s">
        <v>163</v>
      </c>
      <c r="AU247" s="230" t="s">
        <v>83</v>
      </c>
      <c r="AY247" s="18" t="s">
        <v>160</v>
      </c>
      <c r="BE247" s="231">
        <f>IF(N247="základní",J247,0)</f>
        <v>0</v>
      </c>
      <c r="BF247" s="231">
        <f>IF(N247="snížená",J247,0)</f>
        <v>0</v>
      </c>
      <c r="BG247" s="231">
        <f>IF(N247="zákl. přenesená",J247,0)</f>
        <v>0</v>
      </c>
      <c r="BH247" s="231">
        <f>IF(N247="sníž. přenesená",J247,0)</f>
        <v>0</v>
      </c>
      <c r="BI247" s="231">
        <f>IF(N247="nulová",J247,0)</f>
        <v>0</v>
      </c>
      <c r="BJ247" s="18" t="s">
        <v>81</v>
      </c>
      <c r="BK247" s="231">
        <f>ROUND(I247*H247,2)</f>
        <v>0</v>
      </c>
      <c r="BL247" s="18" t="s">
        <v>168</v>
      </c>
      <c r="BM247" s="230" t="s">
        <v>1039</v>
      </c>
    </row>
    <row r="248" s="2" customFormat="1">
      <c r="A248" s="39"/>
      <c r="B248" s="40"/>
      <c r="C248" s="41"/>
      <c r="D248" s="232" t="s">
        <v>170</v>
      </c>
      <c r="E248" s="41"/>
      <c r="F248" s="233" t="s">
        <v>3210</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170</v>
      </c>
      <c r="AU248" s="18" t="s">
        <v>83</v>
      </c>
    </row>
    <row r="249" s="2" customFormat="1" ht="16.5" customHeight="1">
      <c r="A249" s="39"/>
      <c r="B249" s="40"/>
      <c r="C249" s="219" t="s">
        <v>710</v>
      </c>
      <c r="D249" s="219" t="s">
        <v>163</v>
      </c>
      <c r="E249" s="220" t="s">
        <v>3211</v>
      </c>
      <c r="F249" s="221" t="s">
        <v>3212</v>
      </c>
      <c r="G249" s="222" t="s">
        <v>693</v>
      </c>
      <c r="H249" s="223">
        <v>2</v>
      </c>
      <c r="I249" s="224"/>
      <c r="J249" s="225">
        <f>ROUND(I249*H249,2)</f>
        <v>0</v>
      </c>
      <c r="K249" s="221" t="s">
        <v>1</v>
      </c>
      <c r="L249" s="45"/>
      <c r="M249" s="226" t="s">
        <v>1</v>
      </c>
      <c r="N249" s="227" t="s">
        <v>38</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168</v>
      </c>
      <c r="AT249" s="230" t="s">
        <v>163</v>
      </c>
      <c r="AU249" s="230" t="s">
        <v>83</v>
      </c>
      <c r="AY249" s="18" t="s">
        <v>160</v>
      </c>
      <c r="BE249" s="231">
        <f>IF(N249="základní",J249,0)</f>
        <v>0</v>
      </c>
      <c r="BF249" s="231">
        <f>IF(N249="snížená",J249,0)</f>
        <v>0</v>
      </c>
      <c r="BG249" s="231">
        <f>IF(N249="zákl. přenesená",J249,0)</f>
        <v>0</v>
      </c>
      <c r="BH249" s="231">
        <f>IF(N249="sníž. přenesená",J249,0)</f>
        <v>0</v>
      </c>
      <c r="BI249" s="231">
        <f>IF(N249="nulová",J249,0)</f>
        <v>0</v>
      </c>
      <c r="BJ249" s="18" t="s">
        <v>81</v>
      </c>
      <c r="BK249" s="231">
        <f>ROUND(I249*H249,2)</f>
        <v>0</v>
      </c>
      <c r="BL249" s="18" t="s">
        <v>168</v>
      </c>
      <c r="BM249" s="230" t="s">
        <v>1074</v>
      </c>
    </row>
    <row r="250" s="2" customFormat="1">
      <c r="A250" s="39"/>
      <c r="B250" s="40"/>
      <c r="C250" s="41"/>
      <c r="D250" s="232" t="s">
        <v>170</v>
      </c>
      <c r="E250" s="41"/>
      <c r="F250" s="233" t="s">
        <v>3212</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170</v>
      </c>
      <c r="AU250" s="18" t="s">
        <v>83</v>
      </c>
    </row>
    <row r="251" s="2" customFormat="1" ht="16.5" customHeight="1">
      <c r="A251" s="39"/>
      <c r="B251" s="40"/>
      <c r="C251" s="219" t="s">
        <v>723</v>
      </c>
      <c r="D251" s="219" t="s">
        <v>163</v>
      </c>
      <c r="E251" s="220" t="s">
        <v>3213</v>
      </c>
      <c r="F251" s="221" t="s">
        <v>3214</v>
      </c>
      <c r="G251" s="222" t="s">
        <v>693</v>
      </c>
      <c r="H251" s="223">
        <v>2</v>
      </c>
      <c r="I251" s="224"/>
      <c r="J251" s="225">
        <f>ROUND(I251*H251,2)</f>
        <v>0</v>
      </c>
      <c r="K251" s="221" t="s">
        <v>1</v>
      </c>
      <c r="L251" s="45"/>
      <c r="M251" s="226" t="s">
        <v>1</v>
      </c>
      <c r="N251" s="227" t="s">
        <v>38</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168</v>
      </c>
      <c r="AT251" s="230" t="s">
        <v>163</v>
      </c>
      <c r="AU251" s="230" t="s">
        <v>83</v>
      </c>
      <c r="AY251" s="18" t="s">
        <v>160</v>
      </c>
      <c r="BE251" s="231">
        <f>IF(N251="základní",J251,0)</f>
        <v>0</v>
      </c>
      <c r="BF251" s="231">
        <f>IF(N251="snížená",J251,0)</f>
        <v>0</v>
      </c>
      <c r="BG251" s="231">
        <f>IF(N251="zákl. přenesená",J251,0)</f>
        <v>0</v>
      </c>
      <c r="BH251" s="231">
        <f>IF(N251="sníž. přenesená",J251,0)</f>
        <v>0</v>
      </c>
      <c r="BI251" s="231">
        <f>IF(N251="nulová",J251,0)</f>
        <v>0</v>
      </c>
      <c r="BJ251" s="18" t="s">
        <v>81</v>
      </c>
      <c r="BK251" s="231">
        <f>ROUND(I251*H251,2)</f>
        <v>0</v>
      </c>
      <c r="BL251" s="18" t="s">
        <v>168</v>
      </c>
      <c r="BM251" s="230" t="s">
        <v>1085</v>
      </c>
    </row>
    <row r="252" s="2" customFormat="1">
      <c r="A252" s="39"/>
      <c r="B252" s="40"/>
      <c r="C252" s="41"/>
      <c r="D252" s="232" t="s">
        <v>170</v>
      </c>
      <c r="E252" s="41"/>
      <c r="F252" s="233" t="s">
        <v>3214</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170</v>
      </c>
      <c r="AU252" s="18" t="s">
        <v>83</v>
      </c>
    </row>
    <row r="253" s="2" customFormat="1" ht="16.5" customHeight="1">
      <c r="A253" s="39"/>
      <c r="B253" s="40"/>
      <c r="C253" s="219" t="s">
        <v>730</v>
      </c>
      <c r="D253" s="219" t="s">
        <v>163</v>
      </c>
      <c r="E253" s="220" t="s">
        <v>3215</v>
      </c>
      <c r="F253" s="221" t="s">
        <v>3216</v>
      </c>
      <c r="G253" s="222" t="s">
        <v>693</v>
      </c>
      <c r="H253" s="223">
        <v>2</v>
      </c>
      <c r="I253" s="224"/>
      <c r="J253" s="225">
        <f>ROUND(I253*H253,2)</f>
        <v>0</v>
      </c>
      <c r="K253" s="221" t="s">
        <v>1</v>
      </c>
      <c r="L253" s="45"/>
      <c r="M253" s="226" t="s">
        <v>1</v>
      </c>
      <c r="N253" s="227" t="s">
        <v>38</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168</v>
      </c>
      <c r="AT253" s="230" t="s">
        <v>163</v>
      </c>
      <c r="AU253" s="230" t="s">
        <v>83</v>
      </c>
      <c r="AY253" s="18" t="s">
        <v>160</v>
      </c>
      <c r="BE253" s="231">
        <f>IF(N253="základní",J253,0)</f>
        <v>0</v>
      </c>
      <c r="BF253" s="231">
        <f>IF(N253="snížená",J253,0)</f>
        <v>0</v>
      </c>
      <c r="BG253" s="231">
        <f>IF(N253="zákl. přenesená",J253,0)</f>
        <v>0</v>
      </c>
      <c r="BH253" s="231">
        <f>IF(N253="sníž. přenesená",J253,0)</f>
        <v>0</v>
      </c>
      <c r="BI253" s="231">
        <f>IF(N253="nulová",J253,0)</f>
        <v>0</v>
      </c>
      <c r="BJ253" s="18" t="s">
        <v>81</v>
      </c>
      <c r="BK253" s="231">
        <f>ROUND(I253*H253,2)</f>
        <v>0</v>
      </c>
      <c r="BL253" s="18" t="s">
        <v>168</v>
      </c>
      <c r="BM253" s="230" t="s">
        <v>1097</v>
      </c>
    </row>
    <row r="254" s="2" customFormat="1">
      <c r="A254" s="39"/>
      <c r="B254" s="40"/>
      <c r="C254" s="41"/>
      <c r="D254" s="232" t="s">
        <v>170</v>
      </c>
      <c r="E254" s="41"/>
      <c r="F254" s="233" t="s">
        <v>3216</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170</v>
      </c>
      <c r="AU254" s="18" t="s">
        <v>83</v>
      </c>
    </row>
    <row r="255" s="2" customFormat="1" ht="16.5" customHeight="1">
      <c r="A255" s="39"/>
      <c r="B255" s="40"/>
      <c r="C255" s="219" t="s">
        <v>737</v>
      </c>
      <c r="D255" s="219" t="s">
        <v>163</v>
      </c>
      <c r="E255" s="220" t="s">
        <v>3217</v>
      </c>
      <c r="F255" s="221" t="s">
        <v>3218</v>
      </c>
      <c r="G255" s="222" t="s">
        <v>693</v>
      </c>
      <c r="H255" s="223">
        <v>2</v>
      </c>
      <c r="I255" s="224"/>
      <c r="J255" s="225">
        <f>ROUND(I255*H255,2)</f>
        <v>0</v>
      </c>
      <c r="K255" s="221" t="s">
        <v>1</v>
      </c>
      <c r="L255" s="45"/>
      <c r="M255" s="226" t="s">
        <v>1</v>
      </c>
      <c r="N255" s="227" t="s">
        <v>38</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168</v>
      </c>
      <c r="AT255" s="230" t="s">
        <v>163</v>
      </c>
      <c r="AU255" s="230" t="s">
        <v>83</v>
      </c>
      <c r="AY255" s="18" t="s">
        <v>160</v>
      </c>
      <c r="BE255" s="231">
        <f>IF(N255="základní",J255,0)</f>
        <v>0</v>
      </c>
      <c r="BF255" s="231">
        <f>IF(N255="snížená",J255,0)</f>
        <v>0</v>
      </c>
      <c r="BG255" s="231">
        <f>IF(N255="zákl. přenesená",J255,0)</f>
        <v>0</v>
      </c>
      <c r="BH255" s="231">
        <f>IF(N255="sníž. přenesená",J255,0)</f>
        <v>0</v>
      </c>
      <c r="BI255" s="231">
        <f>IF(N255="nulová",J255,0)</f>
        <v>0</v>
      </c>
      <c r="BJ255" s="18" t="s">
        <v>81</v>
      </c>
      <c r="BK255" s="231">
        <f>ROUND(I255*H255,2)</f>
        <v>0</v>
      </c>
      <c r="BL255" s="18" t="s">
        <v>168</v>
      </c>
      <c r="BM255" s="230" t="s">
        <v>1108</v>
      </c>
    </row>
    <row r="256" s="2" customFormat="1">
      <c r="A256" s="39"/>
      <c r="B256" s="40"/>
      <c r="C256" s="41"/>
      <c r="D256" s="232" t="s">
        <v>170</v>
      </c>
      <c r="E256" s="41"/>
      <c r="F256" s="233" t="s">
        <v>3218</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170</v>
      </c>
      <c r="AU256" s="18" t="s">
        <v>83</v>
      </c>
    </row>
    <row r="257" s="2" customFormat="1" ht="16.5" customHeight="1">
      <c r="A257" s="39"/>
      <c r="B257" s="40"/>
      <c r="C257" s="219" t="s">
        <v>742</v>
      </c>
      <c r="D257" s="219" t="s">
        <v>163</v>
      </c>
      <c r="E257" s="220" t="s">
        <v>3219</v>
      </c>
      <c r="F257" s="221" t="s">
        <v>3220</v>
      </c>
      <c r="G257" s="222" t="s">
        <v>693</v>
      </c>
      <c r="H257" s="223">
        <v>20</v>
      </c>
      <c r="I257" s="224"/>
      <c r="J257" s="225">
        <f>ROUND(I257*H257,2)</f>
        <v>0</v>
      </c>
      <c r="K257" s="221" t="s">
        <v>1</v>
      </c>
      <c r="L257" s="45"/>
      <c r="M257" s="226" t="s">
        <v>1</v>
      </c>
      <c r="N257" s="227" t="s">
        <v>38</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168</v>
      </c>
      <c r="AT257" s="230" t="s">
        <v>163</v>
      </c>
      <c r="AU257" s="230" t="s">
        <v>83</v>
      </c>
      <c r="AY257" s="18" t="s">
        <v>160</v>
      </c>
      <c r="BE257" s="231">
        <f>IF(N257="základní",J257,0)</f>
        <v>0</v>
      </c>
      <c r="BF257" s="231">
        <f>IF(N257="snížená",J257,0)</f>
        <v>0</v>
      </c>
      <c r="BG257" s="231">
        <f>IF(N257="zákl. přenesená",J257,0)</f>
        <v>0</v>
      </c>
      <c r="BH257" s="231">
        <f>IF(N257="sníž. přenesená",J257,0)</f>
        <v>0</v>
      </c>
      <c r="BI257" s="231">
        <f>IF(N257="nulová",J257,0)</f>
        <v>0</v>
      </c>
      <c r="BJ257" s="18" t="s">
        <v>81</v>
      </c>
      <c r="BK257" s="231">
        <f>ROUND(I257*H257,2)</f>
        <v>0</v>
      </c>
      <c r="BL257" s="18" t="s">
        <v>168</v>
      </c>
      <c r="BM257" s="230" t="s">
        <v>1120</v>
      </c>
    </row>
    <row r="258" s="2" customFormat="1">
      <c r="A258" s="39"/>
      <c r="B258" s="40"/>
      <c r="C258" s="41"/>
      <c r="D258" s="232" t="s">
        <v>170</v>
      </c>
      <c r="E258" s="41"/>
      <c r="F258" s="233" t="s">
        <v>3220</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170</v>
      </c>
      <c r="AU258" s="18" t="s">
        <v>83</v>
      </c>
    </row>
    <row r="259" s="12" customFormat="1" ht="22.8" customHeight="1">
      <c r="A259" s="12"/>
      <c r="B259" s="203"/>
      <c r="C259" s="204"/>
      <c r="D259" s="205" t="s">
        <v>72</v>
      </c>
      <c r="E259" s="217" t="s">
        <v>3221</v>
      </c>
      <c r="F259" s="217" t="s">
        <v>3155</v>
      </c>
      <c r="G259" s="204"/>
      <c r="H259" s="204"/>
      <c r="I259" s="207"/>
      <c r="J259" s="218">
        <f>BK259</f>
        <v>0</v>
      </c>
      <c r="K259" s="204"/>
      <c r="L259" s="209"/>
      <c r="M259" s="210"/>
      <c r="N259" s="211"/>
      <c r="O259" s="211"/>
      <c r="P259" s="212">
        <f>SUM(P260:P273)</f>
        <v>0</v>
      </c>
      <c r="Q259" s="211"/>
      <c r="R259" s="212">
        <f>SUM(R260:R273)</f>
        <v>0</v>
      </c>
      <c r="S259" s="211"/>
      <c r="T259" s="213">
        <f>SUM(T260:T273)</f>
        <v>0</v>
      </c>
      <c r="U259" s="12"/>
      <c r="V259" s="12"/>
      <c r="W259" s="12"/>
      <c r="X259" s="12"/>
      <c r="Y259" s="12"/>
      <c r="Z259" s="12"/>
      <c r="AA259" s="12"/>
      <c r="AB259" s="12"/>
      <c r="AC259" s="12"/>
      <c r="AD259" s="12"/>
      <c r="AE259" s="12"/>
      <c r="AR259" s="214" t="s">
        <v>81</v>
      </c>
      <c r="AT259" s="215" t="s">
        <v>72</v>
      </c>
      <c r="AU259" s="215" t="s">
        <v>81</v>
      </c>
      <c r="AY259" s="214" t="s">
        <v>160</v>
      </c>
      <c r="BK259" s="216">
        <f>SUM(BK260:BK273)</f>
        <v>0</v>
      </c>
    </row>
    <row r="260" s="2" customFormat="1" ht="16.5" customHeight="1">
      <c r="A260" s="39"/>
      <c r="B260" s="40"/>
      <c r="C260" s="219" t="s">
        <v>776</v>
      </c>
      <c r="D260" s="219" t="s">
        <v>163</v>
      </c>
      <c r="E260" s="220" t="s">
        <v>3222</v>
      </c>
      <c r="F260" s="221" t="s">
        <v>3223</v>
      </c>
      <c r="G260" s="222" t="s">
        <v>236</v>
      </c>
      <c r="H260" s="223">
        <v>110</v>
      </c>
      <c r="I260" s="224"/>
      <c r="J260" s="225">
        <f>ROUND(I260*H260,2)</f>
        <v>0</v>
      </c>
      <c r="K260" s="221" t="s">
        <v>1</v>
      </c>
      <c r="L260" s="45"/>
      <c r="M260" s="226" t="s">
        <v>1</v>
      </c>
      <c r="N260" s="227" t="s">
        <v>38</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168</v>
      </c>
      <c r="AT260" s="230" t="s">
        <v>163</v>
      </c>
      <c r="AU260" s="230" t="s">
        <v>83</v>
      </c>
      <c r="AY260" s="18" t="s">
        <v>160</v>
      </c>
      <c r="BE260" s="231">
        <f>IF(N260="základní",J260,0)</f>
        <v>0</v>
      </c>
      <c r="BF260" s="231">
        <f>IF(N260="snížená",J260,0)</f>
        <v>0</v>
      </c>
      <c r="BG260" s="231">
        <f>IF(N260="zákl. přenesená",J260,0)</f>
        <v>0</v>
      </c>
      <c r="BH260" s="231">
        <f>IF(N260="sníž. přenesená",J260,0)</f>
        <v>0</v>
      </c>
      <c r="BI260" s="231">
        <f>IF(N260="nulová",J260,0)</f>
        <v>0</v>
      </c>
      <c r="BJ260" s="18" t="s">
        <v>81</v>
      </c>
      <c r="BK260" s="231">
        <f>ROUND(I260*H260,2)</f>
        <v>0</v>
      </c>
      <c r="BL260" s="18" t="s">
        <v>168</v>
      </c>
      <c r="BM260" s="230" t="s">
        <v>1136</v>
      </c>
    </row>
    <row r="261" s="2" customFormat="1">
      <c r="A261" s="39"/>
      <c r="B261" s="40"/>
      <c r="C261" s="41"/>
      <c r="D261" s="232" t="s">
        <v>170</v>
      </c>
      <c r="E261" s="41"/>
      <c r="F261" s="233" t="s">
        <v>3223</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170</v>
      </c>
      <c r="AU261" s="18" t="s">
        <v>83</v>
      </c>
    </row>
    <row r="262" s="2" customFormat="1" ht="16.5" customHeight="1">
      <c r="A262" s="39"/>
      <c r="B262" s="40"/>
      <c r="C262" s="219" t="s">
        <v>782</v>
      </c>
      <c r="D262" s="219" t="s">
        <v>163</v>
      </c>
      <c r="E262" s="220" t="s">
        <v>3224</v>
      </c>
      <c r="F262" s="221" t="s">
        <v>3225</v>
      </c>
      <c r="G262" s="222" t="s">
        <v>236</v>
      </c>
      <c r="H262" s="223">
        <v>60</v>
      </c>
      <c r="I262" s="224"/>
      <c r="J262" s="225">
        <f>ROUND(I262*H262,2)</f>
        <v>0</v>
      </c>
      <c r="K262" s="221" t="s">
        <v>1</v>
      </c>
      <c r="L262" s="45"/>
      <c r="M262" s="226" t="s">
        <v>1</v>
      </c>
      <c r="N262" s="227" t="s">
        <v>38</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168</v>
      </c>
      <c r="AT262" s="230" t="s">
        <v>163</v>
      </c>
      <c r="AU262" s="230" t="s">
        <v>83</v>
      </c>
      <c r="AY262" s="18" t="s">
        <v>160</v>
      </c>
      <c r="BE262" s="231">
        <f>IF(N262="základní",J262,0)</f>
        <v>0</v>
      </c>
      <c r="BF262" s="231">
        <f>IF(N262="snížená",J262,0)</f>
        <v>0</v>
      </c>
      <c r="BG262" s="231">
        <f>IF(N262="zákl. přenesená",J262,0)</f>
        <v>0</v>
      </c>
      <c r="BH262" s="231">
        <f>IF(N262="sníž. přenesená",J262,0)</f>
        <v>0</v>
      </c>
      <c r="BI262" s="231">
        <f>IF(N262="nulová",J262,0)</f>
        <v>0</v>
      </c>
      <c r="BJ262" s="18" t="s">
        <v>81</v>
      </c>
      <c r="BK262" s="231">
        <f>ROUND(I262*H262,2)</f>
        <v>0</v>
      </c>
      <c r="BL262" s="18" t="s">
        <v>168</v>
      </c>
      <c r="BM262" s="230" t="s">
        <v>1149</v>
      </c>
    </row>
    <row r="263" s="2" customFormat="1">
      <c r="A263" s="39"/>
      <c r="B263" s="40"/>
      <c r="C263" s="41"/>
      <c r="D263" s="232" t="s">
        <v>170</v>
      </c>
      <c r="E263" s="41"/>
      <c r="F263" s="233" t="s">
        <v>3225</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170</v>
      </c>
      <c r="AU263" s="18" t="s">
        <v>83</v>
      </c>
    </row>
    <row r="264" s="2" customFormat="1" ht="24.15" customHeight="1">
      <c r="A264" s="39"/>
      <c r="B264" s="40"/>
      <c r="C264" s="219" t="s">
        <v>790</v>
      </c>
      <c r="D264" s="219" t="s">
        <v>163</v>
      </c>
      <c r="E264" s="220" t="s">
        <v>3226</v>
      </c>
      <c r="F264" s="221" t="s">
        <v>3163</v>
      </c>
      <c r="G264" s="222" t="s">
        <v>236</v>
      </c>
      <c r="H264" s="223">
        <v>85</v>
      </c>
      <c r="I264" s="224"/>
      <c r="J264" s="225">
        <f>ROUND(I264*H264,2)</f>
        <v>0</v>
      </c>
      <c r="K264" s="221" t="s">
        <v>1</v>
      </c>
      <c r="L264" s="45"/>
      <c r="M264" s="226" t="s">
        <v>1</v>
      </c>
      <c r="N264" s="227" t="s">
        <v>38</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168</v>
      </c>
      <c r="AT264" s="230" t="s">
        <v>163</v>
      </c>
      <c r="AU264" s="230" t="s">
        <v>83</v>
      </c>
      <c r="AY264" s="18" t="s">
        <v>160</v>
      </c>
      <c r="BE264" s="231">
        <f>IF(N264="základní",J264,0)</f>
        <v>0</v>
      </c>
      <c r="BF264" s="231">
        <f>IF(N264="snížená",J264,0)</f>
        <v>0</v>
      </c>
      <c r="BG264" s="231">
        <f>IF(N264="zákl. přenesená",J264,0)</f>
        <v>0</v>
      </c>
      <c r="BH264" s="231">
        <f>IF(N264="sníž. přenesená",J264,0)</f>
        <v>0</v>
      </c>
      <c r="BI264" s="231">
        <f>IF(N264="nulová",J264,0)</f>
        <v>0</v>
      </c>
      <c r="BJ264" s="18" t="s">
        <v>81</v>
      </c>
      <c r="BK264" s="231">
        <f>ROUND(I264*H264,2)</f>
        <v>0</v>
      </c>
      <c r="BL264" s="18" t="s">
        <v>168</v>
      </c>
      <c r="BM264" s="230" t="s">
        <v>1161</v>
      </c>
    </row>
    <row r="265" s="2" customFormat="1">
      <c r="A265" s="39"/>
      <c r="B265" s="40"/>
      <c r="C265" s="41"/>
      <c r="D265" s="232" t="s">
        <v>170</v>
      </c>
      <c r="E265" s="41"/>
      <c r="F265" s="233" t="s">
        <v>3163</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170</v>
      </c>
      <c r="AU265" s="18" t="s">
        <v>83</v>
      </c>
    </row>
    <row r="266" s="2" customFormat="1" ht="16.5" customHeight="1">
      <c r="A266" s="39"/>
      <c r="B266" s="40"/>
      <c r="C266" s="219" t="s">
        <v>799</v>
      </c>
      <c r="D266" s="219" t="s">
        <v>163</v>
      </c>
      <c r="E266" s="220" t="s">
        <v>3227</v>
      </c>
      <c r="F266" s="221" t="s">
        <v>3171</v>
      </c>
      <c r="G266" s="222" t="s">
        <v>693</v>
      </c>
      <c r="H266" s="223">
        <v>20</v>
      </c>
      <c r="I266" s="224"/>
      <c r="J266" s="225">
        <f>ROUND(I266*H266,2)</f>
        <v>0</v>
      </c>
      <c r="K266" s="221" t="s">
        <v>1</v>
      </c>
      <c r="L266" s="45"/>
      <c r="M266" s="226" t="s">
        <v>1</v>
      </c>
      <c r="N266" s="227" t="s">
        <v>38</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168</v>
      </c>
      <c r="AT266" s="230" t="s">
        <v>163</v>
      </c>
      <c r="AU266" s="230" t="s">
        <v>83</v>
      </c>
      <c r="AY266" s="18" t="s">
        <v>160</v>
      </c>
      <c r="BE266" s="231">
        <f>IF(N266="základní",J266,0)</f>
        <v>0</v>
      </c>
      <c r="BF266" s="231">
        <f>IF(N266="snížená",J266,0)</f>
        <v>0</v>
      </c>
      <c r="BG266" s="231">
        <f>IF(N266="zákl. přenesená",J266,0)</f>
        <v>0</v>
      </c>
      <c r="BH266" s="231">
        <f>IF(N266="sníž. přenesená",J266,0)</f>
        <v>0</v>
      </c>
      <c r="BI266" s="231">
        <f>IF(N266="nulová",J266,0)</f>
        <v>0</v>
      </c>
      <c r="BJ266" s="18" t="s">
        <v>81</v>
      </c>
      <c r="BK266" s="231">
        <f>ROUND(I266*H266,2)</f>
        <v>0</v>
      </c>
      <c r="BL266" s="18" t="s">
        <v>168</v>
      </c>
      <c r="BM266" s="230" t="s">
        <v>1170</v>
      </c>
    </row>
    <row r="267" s="2" customFormat="1">
      <c r="A267" s="39"/>
      <c r="B267" s="40"/>
      <c r="C267" s="41"/>
      <c r="D267" s="232" t="s">
        <v>170</v>
      </c>
      <c r="E267" s="41"/>
      <c r="F267" s="233" t="s">
        <v>3171</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170</v>
      </c>
      <c r="AU267" s="18" t="s">
        <v>83</v>
      </c>
    </row>
    <row r="268" s="2" customFormat="1" ht="16.5" customHeight="1">
      <c r="A268" s="39"/>
      <c r="B268" s="40"/>
      <c r="C268" s="219" t="s">
        <v>805</v>
      </c>
      <c r="D268" s="219" t="s">
        <v>163</v>
      </c>
      <c r="E268" s="220" t="s">
        <v>3228</v>
      </c>
      <c r="F268" s="221" t="s">
        <v>3191</v>
      </c>
      <c r="G268" s="222" t="s">
        <v>236</v>
      </c>
      <c r="H268" s="223">
        <v>18</v>
      </c>
      <c r="I268" s="224"/>
      <c r="J268" s="225">
        <f>ROUND(I268*H268,2)</f>
        <v>0</v>
      </c>
      <c r="K268" s="221" t="s">
        <v>1</v>
      </c>
      <c r="L268" s="45"/>
      <c r="M268" s="226" t="s">
        <v>1</v>
      </c>
      <c r="N268" s="227" t="s">
        <v>38</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168</v>
      </c>
      <c r="AT268" s="230" t="s">
        <v>163</v>
      </c>
      <c r="AU268" s="230" t="s">
        <v>83</v>
      </c>
      <c r="AY268" s="18" t="s">
        <v>160</v>
      </c>
      <c r="BE268" s="231">
        <f>IF(N268="základní",J268,0)</f>
        <v>0</v>
      </c>
      <c r="BF268" s="231">
        <f>IF(N268="snížená",J268,0)</f>
        <v>0</v>
      </c>
      <c r="BG268" s="231">
        <f>IF(N268="zákl. přenesená",J268,0)</f>
        <v>0</v>
      </c>
      <c r="BH268" s="231">
        <f>IF(N268="sníž. přenesená",J268,0)</f>
        <v>0</v>
      </c>
      <c r="BI268" s="231">
        <f>IF(N268="nulová",J268,0)</f>
        <v>0</v>
      </c>
      <c r="BJ268" s="18" t="s">
        <v>81</v>
      </c>
      <c r="BK268" s="231">
        <f>ROUND(I268*H268,2)</f>
        <v>0</v>
      </c>
      <c r="BL268" s="18" t="s">
        <v>168</v>
      </c>
      <c r="BM268" s="230" t="s">
        <v>1181</v>
      </c>
    </row>
    <row r="269" s="2" customFormat="1">
      <c r="A269" s="39"/>
      <c r="B269" s="40"/>
      <c r="C269" s="41"/>
      <c r="D269" s="232" t="s">
        <v>170</v>
      </c>
      <c r="E269" s="41"/>
      <c r="F269" s="233" t="s">
        <v>3191</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170</v>
      </c>
      <c r="AU269" s="18" t="s">
        <v>83</v>
      </c>
    </row>
    <row r="270" s="2" customFormat="1" ht="16.5" customHeight="1">
      <c r="A270" s="39"/>
      <c r="B270" s="40"/>
      <c r="C270" s="219" t="s">
        <v>810</v>
      </c>
      <c r="D270" s="219" t="s">
        <v>163</v>
      </c>
      <c r="E270" s="220" t="s">
        <v>3229</v>
      </c>
      <c r="F270" s="221" t="s">
        <v>3230</v>
      </c>
      <c r="G270" s="222" t="s">
        <v>693</v>
      </c>
      <c r="H270" s="223">
        <v>20</v>
      </c>
      <c r="I270" s="224"/>
      <c r="J270" s="225">
        <f>ROUND(I270*H270,2)</f>
        <v>0</v>
      </c>
      <c r="K270" s="221" t="s">
        <v>1</v>
      </c>
      <c r="L270" s="45"/>
      <c r="M270" s="226" t="s">
        <v>1</v>
      </c>
      <c r="N270" s="227" t="s">
        <v>38</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168</v>
      </c>
      <c r="AT270" s="230" t="s">
        <v>163</v>
      </c>
      <c r="AU270" s="230" t="s">
        <v>83</v>
      </c>
      <c r="AY270" s="18" t="s">
        <v>160</v>
      </c>
      <c r="BE270" s="231">
        <f>IF(N270="základní",J270,0)</f>
        <v>0</v>
      </c>
      <c r="BF270" s="231">
        <f>IF(N270="snížená",J270,0)</f>
        <v>0</v>
      </c>
      <c r="BG270" s="231">
        <f>IF(N270="zákl. přenesená",J270,0)</f>
        <v>0</v>
      </c>
      <c r="BH270" s="231">
        <f>IF(N270="sníž. přenesená",J270,0)</f>
        <v>0</v>
      </c>
      <c r="BI270" s="231">
        <f>IF(N270="nulová",J270,0)</f>
        <v>0</v>
      </c>
      <c r="BJ270" s="18" t="s">
        <v>81</v>
      </c>
      <c r="BK270" s="231">
        <f>ROUND(I270*H270,2)</f>
        <v>0</v>
      </c>
      <c r="BL270" s="18" t="s">
        <v>168</v>
      </c>
      <c r="BM270" s="230" t="s">
        <v>1196</v>
      </c>
    </row>
    <row r="271" s="2" customFormat="1">
      <c r="A271" s="39"/>
      <c r="B271" s="40"/>
      <c r="C271" s="41"/>
      <c r="D271" s="232" t="s">
        <v>170</v>
      </c>
      <c r="E271" s="41"/>
      <c r="F271" s="233" t="s">
        <v>3230</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170</v>
      </c>
      <c r="AU271" s="18" t="s">
        <v>83</v>
      </c>
    </row>
    <row r="272" s="2" customFormat="1" ht="24.15" customHeight="1">
      <c r="A272" s="39"/>
      <c r="B272" s="40"/>
      <c r="C272" s="219" t="s">
        <v>815</v>
      </c>
      <c r="D272" s="219" t="s">
        <v>163</v>
      </c>
      <c r="E272" s="220" t="s">
        <v>3231</v>
      </c>
      <c r="F272" s="221" t="s">
        <v>3197</v>
      </c>
      <c r="G272" s="222" t="s">
        <v>693</v>
      </c>
      <c r="H272" s="223">
        <v>3</v>
      </c>
      <c r="I272" s="224"/>
      <c r="J272" s="225">
        <f>ROUND(I272*H272,2)</f>
        <v>0</v>
      </c>
      <c r="K272" s="221" t="s">
        <v>1</v>
      </c>
      <c r="L272" s="45"/>
      <c r="M272" s="226" t="s">
        <v>1</v>
      </c>
      <c r="N272" s="227" t="s">
        <v>38</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168</v>
      </c>
      <c r="AT272" s="230" t="s">
        <v>163</v>
      </c>
      <c r="AU272" s="230" t="s">
        <v>83</v>
      </c>
      <c r="AY272" s="18" t="s">
        <v>160</v>
      </c>
      <c r="BE272" s="231">
        <f>IF(N272="základní",J272,0)</f>
        <v>0</v>
      </c>
      <c r="BF272" s="231">
        <f>IF(N272="snížená",J272,0)</f>
        <v>0</v>
      </c>
      <c r="BG272" s="231">
        <f>IF(N272="zákl. přenesená",J272,0)</f>
        <v>0</v>
      </c>
      <c r="BH272" s="231">
        <f>IF(N272="sníž. přenesená",J272,0)</f>
        <v>0</v>
      </c>
      <c r="BI272" s="231">
        <f>IF(N272="nulová",J272,0)</f>
        <v>0</v>
      </c>
      <c r="BJ272" s="18" t="s">
        <v>81</v>
      </c>
      <c r="BK272" s="231">
        <f>ROUND(I272*H272,2)</f>
        <v>0</v>
      </c>
      <c r="BL272" s="18" t="s">
        <v>168</v>
      </c>
      <c r="BM272" s="230" t="s">
        <v>1205</v>
      </c>
    </row>
    <row r="273" s="2" customFormat="1">
      <c r="A273" s="39"/>
      <c r="B273" s="40"/>
      <c r="C273" s="41"/>
      <c r="D273" s="232" t="s">
        <v>170</v>
      </c>
      <c r="E273" s="41"/>
      <c r="F273" s="233" t="s">
        <v>3197</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170</v>
      </c>
      <c r="AU273" s="18" t="s">
        <v>83</v>
      </c>
    </row>
    <row r="274" s="12" customFormat="1" ht="22.8" customHeight="1">
      <c r="A274" s="12"/>
      <c r="B274" s="203"/>
      <c r="C274" s="204"/>
      <c r="D274" s="205" t="s">
        <v>72</v>
      </c>
      <c r="E274" s="217" t="s">
        <v>3232</v>
      </c>
      <c r="F274" s="217" t="s">
        <v>3233</v>
      </c>
      <c r="G274" s="204"/>
      <c r="H274" s="204"/>
      <c r="I274" s="207"/>
      <c r="J274" s="218">
        <f>BK274</f>
        <v>0</v>
      </c>
      <c r="K274" s="204"/>
      <c r="L274" s="209"/>
      <c r="M274" s="210"/>
      <c r="N274" s="211"/>
      <c r="O274" s="211"/>
      <c r="P274" s="212">
        <f>SUM(P275:P288)</f>
        <v>0</v>
      </c>
      <c r="Q274" s="211"/>
      <c r="R274" s="212">
        <f>SUM(R275:R288)</f>
        <v>0</v>
      </c>
      <c r="S274" s="211"/>
      <c r="T274" s="213">
        <f>SUM(T275:T288)</f>
        <v>0</v>
      </c>
      <c r="U274" s="12"/>
      <c r="V274" s="12"/>
      <c r="W274" s="12"/>
      <c r="X274" s="12"/>
      <c r="Y274" s="12"/>
      <c r="Z274" s="12"/>
      <c r="AA274" s="12"/>
      <c r="AB274" s="12"/>
      <c r="AC274" s="12"/>
      <c r="AD274" s="12"/>
      <c r="AE274" s="12"/>
      <c r="AR274" s="214" t="s">
        <v>81</v>
      </c>
      <c r="AT274" s="215" t="s">
        <v>72</v>
      </c>
      <c r="AU274" s="215" t="s">
        <v>81</v>
      </c>
      <c r="AY274" s="214" t="s">
        <v>160</v>
      </c>
      <c r="BK274" s="216">
        <f>SUM(BK275:BK288)</f>
        <v>0</v>
      </c>
    </row>
    <row r="275" s="2" customFormat="1" ht="16.5" customHeight="1">
      <c r="A275" s="39"/>
      <c r="B275" s="40"/>
      <c r="C275" s="219" t="s">
        <v>826</v>
      </c>
      <c r="D275" s="219" t="s">
        <v>163</v>
      </c>
      <c r="E275" s="220" t="s">
        <v>3234</v>
      </c>
      <c r="F275" s="221" t="s">
        <v>3235</v>
      </c>
      <c r="G275" s="222" t="s">
        <v>693</v>
      </c>
      <c r="H275" s="223">
        <v>2</v>
      </c>
      <c r="I275" s="224"/>
      <c r="J275" s="225">
        <f>ROUND(I275*H275,2)</f>
        <v>0</v>
      </c>
      <c r="K275" s="221" t="s">
        <v>1</v>
      </c>
      <c r="L275" s="45"/>
      <c r="M275" s="226" t="s">
        <v>1</v>
      </c>
      <c r="N275" s="227" t="s">
        <v>38</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168</v>
      </c>
      <c r="AT275" s="230" t="s">
        <v>163</v>
      </c>
      <c r="AU275" s="230" t="s">
        <v>83</v>
      </c>
      <c r="AY275" s="18" t="s">
        <v>160</v>
      </c>
      <c r="BE275" s="231">
        <f>IF(N275="základní",J275,0)</f>
        <v>0</v>
      </c>
      <c r="BF275" s="231">
        <f>IF(N275="snížená",J275,0)</f>
        <v>0</v>
      </c>
      <c r="BG275" s="231">
        <f>IF(N275="zákl. přenesená",J275,0)</f>
        <v>0</v>
      </c>
      <c r="BH275" s="231">
        <f>IF(N275="sníž. přenesená",J275,0)</f>
        <v>0</v>
      </c>
      <c r="BI275" s="231">
        <f>IF(N275="nulová",J275,0)</f>
        <v>0</v>
      </c>
      <c r="BJ275" s="18" t="s">
        <v>81</v>
      </c>
      <c r="BK275" s="231">
        <f>ROUND(I275*H275,2)</f>
        <v>0</v>
      </c>
      <c r="BL275" s="18" t="s">
        <v>168</v>
      </c>
      <c r="BM275" s="230" t="s">
        <v>1230</v>
      </c>
    </row>
    <row r="276" s="2" customFormat="1">
      <c r="A276" s="39"/>
      <c r="B276" s="40"/>
      <c r="C276" s="41"/>
      <c r="D276" s="232" t="s">
        <v>170</v>
      </c>
      <c r="E276" s="41"/>
      <c r="F276" s="233" t="s">
        <v>3235</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170</v>
      </c>
      <c r="AU276" s="18" t="s">
        <v>83</v>
      </c>
    </row>
    <row r="277" s="2" customFormat="1" ht="16.5" customHeight="1">
      <c r="A277" s="39"/>
      <c r="B277" s="40"/>
      <c r="C277" s="219" t="s">
        <v>831</v>
      </c>
      <c r="D277" s="219" t="s">
        <v>163</v>
      </c>
      <c r="E277" s="220" t="s">
        <v>3236</v>
      </c>
      <c r="F277" s="221" t="s">
        <v>3237</v>
      </c>
      <c r="G277" s="222" t="s">
        <v>236</v>
      </c>
      <c r="H277" s="223">
        <v>10</v>
      </c>
      <c r="I277" s="224"/>
      <c r="J277" s="225">
        <f>ROUND(I277*H277,2)</f>
        <v>0</v>
      </c>
      <c r="K277" s="221" t="s">
        <v>1</v>
      </c>
      <c r="L277" s="45"/>
      <c r="M277" s="226" t="s">
        <v>1</v>
      </c>
      <c r="N277" s="227" t="s">
        <v>38</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168</v>
      </c>
      <c r="AT277" s="230" t="s">
        <v>163</v>
      </c>
      <c r="AU277" s="230" t="s">
        <v>83</v>
      </c>
      <c r="AY277" s="18" t="s">
        <v>160</v>
      </c>
      <c r="BE277" s="231">
        <f>IF(N277="základní",J277,0)</f>
        <v>0</v>
      </c>
      <c r="BF277" s="231">
        <f>IF(N277="snížená",J277,0)</f>
        <v>0</v>
      </c>
      <c r="BG277" s="231">
        <f>IF(N277="zákl. přenesená",J277,0)</f>
        <v>0</v>
      </c>
      <c r="BH277" s="231">
        <f>IF(N277="sníž. přenesená",J277,0)</f>
        <v>0</v>
      </c>
      <c r="BI277" s="231">
        <f>IF(N277="nulová",J277,0)</f>
        <v>0</v>
      </c>
      <c r="BJ277" s="18" t="s">
        <v>81</v>
      </c>
      <c r="BK277" s="231">
        <f>ROUND(I277*H277,2)</f>
        <v>0</v>
      </c>
      <c r="BL277" s="18" t="s">
        <v>168</v>
      </c>
      <c r="BM277" s="230" t="s">
        <v>1240</v>
      </c>
    </row>
    <row r="278" s="2" customFormat="1">
      <c r="A278" s="39"/>
      <c r="B278" s="40"/>
      <c r="C278" s="41"/>
      <c r="D278" s="232" t="s">
        <v>170</v>
      </c>
      <c r="E278" s="41"/>
      <c r="F278" s="233" t="s">
        <v>3237</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170</v>
      </c>
      <c r="AU278" s="18" t="s">
        <v>83</v>
      </c>
    </row>
    <row r="279" s="2" customFormat="1" ht="16.5" customHeight="1">
      <c r="A279" s="39"/>
      <c r="B279" s="40"/>
      <c r="C279" s="219" t="s">
        <v>837</v>
      </c>
      <c r="D279" s="219" t="s">
        <v>163</v>
      </c>
      <c r="E279" s="220" t="s">
        <v>3238</v>
      </c>
      <c r="F279" s="221" t="s">
        <v>3239</v>
      </c>
      <c r="G279" s="222" t="s">
        <v>693</v>
      </c>
      <c r="H279" s="223">
        <v>1</v>
      </c>
      <c r="I279" s="224"/>
      <c r="J279" s="225">
        <f>ROUND(I279*H279,2)</f>
        <v>0</v>
      </c>
      <c r="K279" s="221" t="s">
        <v>1</v>
      </c>
      <c r="L279" s="45"/>
      <c r="M279" s="226" t="s">
        <v>1</v>
      </c>
      <c r="N279" s="227" t="s">
        <v>38</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168</v>
      </c>
      <c r="AT279" s="230" t="s">
        <v>163</v>
      </c>
      <c r="AU279" s="230" t="s">
        <v>83</v>
      </c>
      <c r="AY279" s="18" t="s">
        <v>160</v>
      </c>
      <c r="BE279" s="231">
        <f>IF(N279="základní",J279,0)</f>
        <v>0</v>
      </c>
      <c r="BF279" s="231">
        <f>IF(N279="snížená",J279,0)</f>
        <v>0</v>
      </c>
      <c r="BG279" s="231">
        <f>IF(N279="zákl. přenesená",J279,0)</f>
        <v>0</v>
      </c>
      <c r="BH279" s="231">
        <f>IF(N279="sníž. přenesená",J279,0)</f>
        <v>0</v>
      </c>
      <c r="BI279" s="231">
        <f>IF(N279="nulová",J279,0)</f>
        <v>0</v>
      </c>
      <c r="BJ279" s="18" t="s">
        <v>81</v>
      </c>
      <c r="BK279" s="231">
        <f>ROUND(I279*H279,2)</f>
        <v>0</v>
      </c>
      <c r="BL279" s="18" t="s">
        <v>168</v>
      </c>
      <c r="BM279" s="230" t="s">
        <v>1254</v>
      </c>
    </row>
    <row r="280" s="2" customFormat="1">
      <c r="A280" s="39"/>
      <c r="B280" s="40"/>
      <c r="C280" s="41"/>
      <c r="D280" s="232" t="s">
        <v>170</v>
      </c>
      <c r="E280" s="41"/>
      <c r="F280" s="233" t="s">
        <v>3239</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170</v>
      </c>
      <c r="AU280" s="18" t="s">
        <v>83</v>
      </c>
    </row>
    <row r="281" s="2" customFormat="1" ht="24.15" customHeight="1">
      <c r="A281" s="39"/>
      <c r="B281" s="40"/>
      <c r="C281" s="219" t="s">
        <v>844</v>
      </c>
      <c r="D281" s="219" t="s">
        <v>163</v>
      </c>
      <c r="E281" s="220" t="s">
        <v>3240</v>
      </c>
      <c r="F281" s="221" t="s">
        <v>3241</v>
      </c>
      <c r="G281" s="222" t="s">
        <v>236</v>
      </c>
      <c r="H281" s="223">
        <v>130</v>
      </c>
      <c r="I281" s="224"/>
      <c r="J281" s="225">
        <f>ROUND(I281*H281,2)</f>
        <v>0</v>
      </c>
      <c r="K281" s="221" t="s">
        <v>1</v>
      </c>
      <c r="L281" s="45"/>
      <c r="M281" s="226" t="s">
        <v>1</v>
      </c>
      <c r="N281" s="227" t="s">
        <v>38</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168</v>
      </c>
      <c r="AT281" s="230" t="s">
        <v>163</v>
      </c>
      <c r="AU281" s="230" t="s">
        <v>83</v>
      </c>
      <c r="AY281" s="18" t="s">
        <v>160</v>
      </c>
      <c r="BE281" s="231">
        <f>IF(N281="základní",J281,0)</f>
        <v>0</v>
      </c>
      <c r="BF281" s="231">
        <f>IF(N281="snížená",J281,0)</f>
        <v>0</v>
      </c>
      <c r="BG281" s="231">
        <f>IF(N281="zákl. přenesená",J281,0)</f>
        <v>0</v>
      </c>
      <c r="BH281" s="231">
        <f>IF(N281="sníž. přenesená",J281,0)</f>
        <v>0</v>
      </c>
      <c r="BI281" s="231">
        <f>IF(N281="nulová",J281,0)</f>
        <v>0</v>
      </c>
      <c r="BJ281" s="18" t="s">
        <v>81</v>
      </c>
      <c r="BK281" s="231">
        <f>ROUND(I281*H281,2)</f>
        <v>0</v>
      </c>
      <c r="BL281" s="18" t="s">
        <v>168</v>
      </c>
      <c r="BM281" s="230" t="s">
        <v>1298</v>
      </c>
    </row>
    <row r="282" s="2" customFormat="1">
      <c r="A282" s="39"/>
      <c r="B282" s="40"/>
      <c r="C282" s="41"/>
      <c r="D282" s="232" t="s">
        <v>170</v>
      </c>
      <c r="E282" s="41"/>
      <c r="F282" s="233" t="s">
        <v>3241</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170</v>
      </c>
      <c r="AU282" s="18" t="s">
        <v>83</v>
      </c>
    </row>
    <row r="283" s="2" customFormat="1" ht="24.15" customHeight="1">
      <c r="A283" s="39"/>
      <c r="B283" s="40"/>
      <c r="C283" s="219" t="s">
        <v>849</v>
      </c>
      <c r="D283" s="219" t="s">
        <v>163</v>
      </c>
      <c r="E283" s="220" t="s">
        <v>3242</v>
      </c>
      <c r="F283" s="221" t="s">
        <v>3243</v>
      </c>
      <c r="G283" s="222" t="s">
        <v>693</v>
      </c>
      <c r="H283" s="223">
        <v>65</v>
      </c>
      <c r="I283" s="224"/>
      <c r="J283" s="225">
        <f>ROUND(I283*H283,2)</f>
        <v>0</v>
      </c>
      <c r="K283" s="221" t="s">
        <v>1</v>
      </c>
      <c r="L283" s="45"/>
      <c r="M283" s="226" t="s">
        <v>1</v>
      </c>
      <c r="N283" s="227" t="s">
        <v>38</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168</v>
      </c>
      <c r="AT283" s="230" t="s">
        <v>163</v>
      </c>
      <c r="AU283" s="230" t="s">
        <v>83</v>
      </c>
      <c r="AY283" s="18" t="s">
        <v>160</v>
      </c>
      <c r="BE283" s="231">
        <f>IF(N283="základní",J283,0)</f>
        <v>0</v>
      </c>
      <c r="BF283" s="231">
        <f>IF(N283="snížená",J283,0)</f>
        <v>0</v>
      </c>
      <c r="BG283" s="231">
        <f>IF(N283="zákl. přenesená",J283,0)</f>
        <v>0</v>
      </c>
      <c r="BH283" s="231">
        <f>IF(N283="sníž. přenesená",J283,0)</f>
        <v>0</v>
      </c>
      <c r="BI283" s="231">
        <f>IF(N283="nulová",J283,0)</f>
        <v>0</v>
      </c>
      <c r="BJ283" s="18" t="s">
        <v>81</v>
      </c>
      <c r="BK283" s="231">
        <f>ROUND(I283*H283,2)</f>
        <v>0</v>
      </c>
      <c r="BL283" s="18" t="s">
        <v>168</v>
      </c>
      <c r="BM283" s="230" t="s">
        <v>1310</v>
      </c>
    </row>
    <row r="284" s="2" customFormat="1">
      <c r="A284" s="39"/>
      <c r="B284" s="40"/>
      <c r="C284" s="41"/>
      <c r="D284" s="232" t="s">
        <v>170</v>
      </c>
      <c r="E284" s="41"/>
      <c r="F284" s="233" t="s">
        <v>3243</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170</v>
      </c>
      <c r="AU284" s="18" t="s">
        <v>83</v>
      </c>
    </row>
    <row r="285" s="2" customFormat="1" ht="16.5" customHeight="1">
      <c r="A285" s="39"/>
      <c r="B285" s="40"/>
      <c r="C285" s="219" t="s">
        <v>853</v>
      </c>
      <c r="D285" s="219" t="s">
        <v>163</v>
      </c>
      <c r="E285" s="220" t="s">
        <v>3244</v>
      </c>
      <c r="F285" s="221" t="s">
        <v>3245</v>
      </c>
      <c r="G285" s="222" t="s">
        <v>693</v>
      </c>
      <c r="H285" s="223">
        <v>80</v>
      </c>
      <c r="I285" s="224"/>
      <c r="J285" s="225">
        <f>ROUND(I285*H285,2)</f>
        <v>0</v>
      </c>
      <c r="K285" s="221" t="s">
        <v>1</v>
      </c>
      <c r="L285" s="45"/>
      <c r="M285" s="226" t="s">
        <v>1</v>
      </c>
      <c r="N285" s="227" t="s">
        <v>38</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168</v>
      </c>
      <c r="AT285" s="230" t="s">
        <v>163</v>
      </c>
      <c r="AU285" s="230" t="s">
        <v>83</v>
      </c>
      <c r="AY285" s="18" t="s">
        <v>160</v>
      </c>
      <c r="BE285" s="231">
        <f>IF(N285="základní",J285,0)</f>
        <v>0</v>
      </c>
      <c r="BF285" s="231">
        <f>IF(N285="snížená",J285,0)</f>
        <v>0</v>
      </c>
      <c r="BG285" s="231">
        <f>IF(N285="zákl. přenesená",J285,0)</f>
        <v>0</v>
      </c>
      <c r="BH285" s="231">
        <f>IF(N285="sníž. přenesená",J285,0)</f>
        <v>0</v>
      </c>
      <c r="BI285" s="231">
        <f>IF(N285="nulová",J285,0)</f>
        <v>0</v>
      </c>
      <c r="BJ285" s="18" t="s">
        <v>81</v>
      </c>
      <c r="BK285" s="231">
        <f>ROUND(I285*H285,2)</f>
        <v>0</v>
      </c>
      <c r="BL285" s="18" t="s">
        <v>168</v>
      </c>
      <c r="BM285" s="230" t="s">
        <v>1319</v>
      </c>
    </row>
    <row r="286" s="2" customFormat="1">
      <c r="A286" s="39"/>
      <c r="B286" s="40"/>
      <c r="C286" s="41"/>
      <c r="D286" s="232" t="s">
        <v>170</v>
      </c>
      <c r="E286" s="41"/>
      <c r="F286" s="233" t="s">
        <v>3245</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170</v>
      </c>
      <c r="AU286" s="18" t="s">
        <v>83</v>
      </c>
    </row>
    <row r="287" s="2" customFormat="1" ht="16.5" customHeight="1">
      <c r="A287" s="39"/>
      <c r="B287" s="40"/>
      <c r="C287" s="219" t="s">
        <v>859</v>
      </c>
      <c r="D287" s="219" t="s">
        <v>163</v>
      </c>
      <c r="E287" s="220" t="s">
        <v>3246</v>
      </c>
      <c r="F287" s="221" t="s">
        <v>3247</v>
      </c>
      <c r="G287" s="222" t="s">
        <v>693</v>
      </c>
      <c r="H287" s="223">
        <v>15</v>
      </c>
      <c r="I287" s="224"/>
      <c r="J287" s="225">
        <f>ROUND(I287*H287,2)</f>
        <v>0</v>
      </c>
      <c r="K287" s="221" t="s">
        <v>1</v>
      </c>
      <c r="L287" s="45"/>
      <c r="M287" s="226" t="s">
        <v>1</v>
      </c>
      <c r="N287" s="227" t="s">
        <v>38</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168</v>
      </c>
      <c r="AT287" s="230" t="s">
        <v>163</v>
      </c>
      <c r="AU287" s="230" t="s">
        <v>83</v>
      </c>
      <c r="AY287" s="18" t="s">
        <v>160</v>
      </c>
      <c r="BE287" s="231">
        <f>IF(N287="základní",J287,0)</f>
        <v>0</v>
      </c>
      <c r="BF287" s="231">
        <f>IF(N287="snížená",J287,0)</f>
        <v>0</v>
      </c>
      <c r="BG287" s="231">
        <f>IF(N287="zákl. přenesená",J287,0)</f>
        <v>0</v>
      </c>
      <c r="BH287" s="231">
        <f>IF(N287="sníž. přenesená",J287,0)</f>
        <v>0</v>
      </c>
      <c r="BI287" s="231">
        <f>IF(N287="nulová",J287,0)</f>
        <v>0</v>
      </c>
      <c r="BJ287" s="18" t="s">
        <v>81</v>
      </c>
      <c r="BK287" s="231">
        <f>ROUND(I287*H287,2)</f>
        <v>0</v>
      </c>
      <c r="BL287" s="18" t="s">
        <v>168</v>
      </c>
      <c r="BM287" s="230" t="s">
        <v>1329</v>
      </c>
    </row>
    <row r="288" s="2" customFormat="1">
      <c r="A288" s="39"/>
      <c r="B288" s="40"/>
      <c r="C288" s="41"/>
      <c r="D288" s="232" t="s">
        <v>170</v>
      </c>
      <c r="E288" s="41"/>
      <c r="F288" s="233" t="s">
        <v>3247</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170</v>
      </c>
      <c r="AU288" s="18" t="s">
        <v>83</v>
      </c>
    </row>
    <row r="289" s="12" customFormat="1" ht="22.8" customHeight="1">
      <c r="A289" s="12"/>
      <c r="B289" s="203"/>
      <c r="C289" s="204"/>
      <c r="D289" s="205" t="s">
        <v>72</v>
      </c>
      <c r="E289" s="217" t="s">
        <v>3248</v>
      </c>
      <c r="F289" s="217" t="s">
        <v>3249</v>
      </c>
      <c r="G289" s="204"/>
      <c r="H289" s="204"/>
      <c r="I289" s="207"/>
      <c r="J289" s="218">
        <f>BK289</f>
        <v>0</v>
      </c>
      <c r="K289" s="204"/>
      <c r="L289" s="209"/>
      <c r="M289" s="210"/>
      <c r="N289" s="211"/>
      <c r="O289" s="211"/>
      <c r="P289" s="212">
        <f>SUM(P290:P295)</f>
        <v>0</v>
      </c>
      <c r="Q289" s="211"/>
      <c r="R289" s="212">
        <f>SUM(R290:R295)</f>
        <v>0</v>
      </c>
      <c r="S289" s="211"/>
      <c r="T289" s="213">
        <f>SUM(T290:T295)</f>
        <v>0</v>
      </c>
      <c r="U289" s="12"/>
      <c r="V289" s="12"/>
      <c r="W289" s="12"/>
      <c r="X289" s="12"/>
      <c r="Y289" s="12"/>
      <c r="Z289" s="12"/>
      <c r="AA289" s="12"/>
      <c r="AB289" s="12"/>
      <c r="AC289" s="12"/>
      <c r="AD289" s="12"/>
      <c r="AE289" s="12"/>
      <c r="AR289" s="214" t="s">
        <v>81</v>
      </c>
      <c r="AT289" s="215" t="s">
        <v>72</v>
      </c>
      <c r="AU289" s="215" t="s">
        <v>81</v>
      </c>
      <c r="AY289" s="214" t="s">
        <v>160</v>
      </c>
      <c r="BK289" s="216">
        <f>SUM(BK290:BK295)</f>
        <v>0</v>
      </c>
    </row>
    <row r="290" s="2" customFormat="1" ht="44.25" customHeight="1">
      <c r="A290" s="39"/>
      <c r="B290" s="40"/>
      <c r="C290" s="219" t="s">
        <v>869</v>
      </c>
      <c r="D290" s="219" t="s">
        <v>163</v>
      </c>
      <c r="E290" s="220" t="s">
        <v>3250</v>
      </c>
      <c r="F290" s="221" t="s">
        <v>3251</v>
      </c>
      <c r="G290" s="222" t="s">
        <v>693</v>
      </c>
      <c r="H290" s="223">
        <v>5</v>
      </c>
      <c r="I290" s="224"/>
      <c r="J290" s="225">
        <f>ROUND(I290*H290,2)</f>
        <v>0</v>
      </c>
      <c r="K290" s="221" t="s">
        <v>1</v>
      </c>
      <c r="L290" s="45"/>
      <c r="M290" s="226" t="s">
        <v>1</v>
      </c>
      <c r="N290" s="227" t="s">
        <v>38</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168</v>
      </c>
      <c r="AT290" s="230" t="s">
        <v>163</v>
      </c>
      <c r="AU290" s="230" t="s">
        <v>83</v>
      </c>
      <c r="AY290" s="18" t="s">
        <v>160</v>
      </c>
      <c r="BE290" s="231">
        <f>IF(N290="základní",J290,0)</f>
        <v>0</v>
      </c>
      <c r="BF290" s="231">
        <f>IF(N290="snížená",J290,0)</f>
        <v>0</v>
      </c>
      <c r="BG290" s="231">
        <f>IF(N290="zákl. přenesená",J290,0)</f>
        <v>0</v>
      </c>
      <c r="BH290" s="231">
        <f>IF(N290="sníž. přenesená",J290,0)</f>
        <v>0</v>
      </c>
      <c r="BI290" s="231">
        <f>IF(N290="nulová",J290,0)</f>
        <v>0</v>
      </c>
      <c r="BJ290" s="18" t="s">
        <v>81</v>
      </c>
      <c r="BK290" s="231">
        <f>ROUND(I290*H290,2)</f>
        <v>0</v>
      </c>
      <c r="BL290" s="18" t="s">
        <v>168</v>
      </c>
      <c r="BM290" s="230" t="s">
        <v>1339</v>
      </c>
    </row>
    <row r="291" s="2" customFormat="1">
      <c r="A291" s="39"/>
      <c r="B291" s="40"/>
      <c r="C291" s="41"/>
      <c r="D291" s="232" t="s">
        <v>170</v>
      </c>
      <c r="E291" s="41"/>
      <c r="F291" s="233" t="s">
        <v>3251</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170</v>
      </c>
      <c r="AU291" s="18" t="s">
        <v>83</v>
      </c>
    </row>
    <row r="292" s="2" customFormat="1" ht="24.15" customHeight="1">
      <c r="A292" s="39"/>
      <c r="B292" s="40"/>
      <c r="C292" s="219" t="s">
        <v>876</v>
      </c>
      <c r="D292" s="219" t="s">
        <v>163</v>
      </c>
      <c r="E292" s="220" t="s">
        <v>3252</v>
      </c>
      <c r="F292" s="221" t="s">
        <v>3253</v>
      </c>
      <c r="G292" s="222" t="s">
        <v>693</v>
      </c>
      <c r="H292" s="223">
        <v>2</v>
      </c>
      <c r="I292" s="224"/>
      <c r="J292" s="225">
        <f>ROUND(I292*H292,2)</f>
        <v>0</v>
      </c>
      <c r="K292" s="221" t="s">
        <v>1</v>
      </c>
      <c r="L292" s="45"/>
      <c r="M292" s="226" t="s">
        <v>1</v>
      </c>
      <c r="N292" s="227" t="s">
        <v>38</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168</v>
      </c>
      <c r="AT292" s="230" t="s">
        <v>163</v>
      </c>
      <c r="AU292" s="230" t="s">
        <v>83</v>
      </c>
      <c r="AY292" s="18" t="s">
        <v>160</v>
      </c>
      <c r="BE292" s="231">
        <f>IF(N292="základní",J292,0)</f>
        <v>0</v>
      </c>
      <c r="BF292" s="231">
        <f>IF(N292="snížená",J292,0)</f>
        <v>0</v>
      </c>
      <c r="BG292" s="231">
        <f>IF(N292="zákl. přenesená",J292,0)</f>
        <v>0</v>
      </c>
      <c r="BH292" s="231">
        <f>IF(N292="sníž. přenesená",J292,0)</f>
        <v>0</v>
      </c>
      <c r="BI292" s="231">
        <f>IF(N292="nulová",J292,0)</f>
        <v>0</v>
      </c>
      <c r="BJ292" s="18" t="s">
        <v>81</v>
      </c>
      <c r="BK292" s="231">
        <f>ROUND(I292*H292,2)</f>
        <v>0</v>
      </c>
      <c r="BL292" s="18" t="s">
        <v>168</v>
      </c>
      <c r="BM292" s="230" t="s">
        <v>1349</v>
      </c>
    </row>
    <row r="293" s="2" customFormat="1">
      <c r="A293" s="39"/>
      <c r="B293" s="40"/>
      <c r="C293" s="41"/>
      <c r="D293" s="232" t="s">
        <v>170</v>
      </c>
      <c r="E293" s="41"/>
      <c r="F293" s="233" t="s">
        <v>3253</v>
      </c>
      <c r="G293" s="41"/>
      <c r="H293" s="41"/>
      <c r="I293" s="234"/>
      <c r="J293" s="41"/>
      <c r="K293" s="41"/>
      <c r="L293" s="45"/>
      <c r="M293" s="235"/>
      <c r="N293" s="236"/>
      <c r="O293" s="92"/>
      <c r="P293" s="92"/>
      <c r="Q293" s="92"/>
      <c r="R293" s="92"/>
      <c r="S293" s="92"/>
      <c r="T293" s="93"/>
      <c r="U293" s="39"/>
      <c r="V293" s="39"/>
      <c r="W293" s="39"/>
      <c r="X293" s="39"/>
      <c r="Y293" s="39"/>
      <c r="Z293" s="39"/>
      <c r="AA293" s="39"/>
      <c r="AB293" s="39"/>
      <c r="AC293" s="39"/>
      <c r="AD293" s="39"/>
      <c r="AE293" s="39"/>
      <c r="AT293" s="18" t="s">
        <v>170</v>
      </c>
      <c r="AU293" s="18" t="s">
        <v>83</v>
      </c>
    </row>
    <row r="294" s="2" customFormat="1" ht="16.5" customHeight="1">
      <c r="A294" s="39"/>
      <c r="B294" s="40"/>
      <c r="C294" s="219" t="s">
        <v>881</v>
      </c>
      <c r="D294" s="219" t="s">
        <v>163</v>
      </c>
      <c r="E294" s="220" t="s">
        <v>3254</v>
      </c>
      <c r="F294" s="221" t="s">
        <v>3255</v>
      </c>
      <c r="G294" s="222" t="s">
        <v>693</v>
      </c>
      <c r="H294" s="223">
        <v>2</v>
      </c>
      <c r="I294" s="224"/>
      <c r="J294" s="225">
        <f>ROUND(I294*H294,2)</f>
        <v>0</v>
      </c>
      <c r="K294" s="221" t="s">
        <v>1</v>
      </c>
      <c r="L294" s="45"/>
      <c r="M294" s="226" t="s">
        <v>1</v>
      </c>
      <c r="N294" s="227" t="s">
        <v>38</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168</v>
      </c>
      <c r="AT294" s="230" t="s">
        <v>163</v>
      </c>
      <c r="AU294" s="230" t="s">
        <v>83</v>
      </c>
      <c r="AY294" s="18" t="s">
        <v>160</v>
      </c>
      <c r="BE294" s="231">
        <f>IF(N294="základní",J294,0)</f>
        <v>0</v>
      </c>
      <c r="BF294" s="231">
        <f>IF(N294="snížená",J294,0)</f>
        <v>0</v>
      </c>
      <c r="BG294" s="231">
        <f>IF(N294="zákl. přenesená",J294,0)</f>
        <v>0</v>
      </c>
      <c r="BH294" s="231">
        <f>IF(N294="sníž. přenesená",J294,0)</f>
        <v>0</v>
      </c>
      <c r="BI294" s="231">
        <f>IF(N294="nulová",J294,0)</f>
        <v>0</v>
      </c>
      <c r="BJ294" s="18" t="s">
        <v>81</v>
      </c>
      <c r="BK294" s="231">
        <f>ROUND(I294*H294,2)</f>
        <v>0</v>
      </c>
      <c r="BL294" s="18" t="s">
        <v>168</v>
      </c>
      <c r="BM294" s="230" t="s">
        <v>1358</v>
      </c>
    </row>
    <row r="295" s="2" customFormat="1">
      <c r="A295" s="39"/>
      <c r="B295" s="40"/>
      <c r="C295" s="41"/>
      <c r="D295" s="232" t="s">
        <v>170</v>
      </c>
      <c r="E295" s="41"/>
      <c r="F295" s="233" t="s">
        <v>3255</v>
      </c>
      <c r="G295" s="41"/>
      <c r="H295" s="41"/>
      <c r="I295" s="234"/>
      <c r="J295" s="41"/>
      <c r="K295" s="41"/>
      <c r="L295" s="45"/>
      <c r="M295" s="235"/>
      <c r="N295" s="236"/>
      <c r="O295" s="92"/>
      <c r="P295" s="92"/>
      <c r="Q295" s="92"/>
      <c r="R295" s="92"/>
      <c r="S295" s="92"/>
      <c r="T295" s="93"/>
      <c r="U295" s="39"/>
      <c r="V295" s="39"/>
      <c r="W295" s="39"/>
      <c r="X295" s="39"/>
      <c r="Y295" s="39"/>
      <c r="Z295" s="39"/>
      <c r="AA295" s="39"/>
      <c r="AB295" s="39"/>
      <c r="AC295" s="39"/>
      <c r="AD295" s="39"/>
      <c r="AE295" s="39"/>
      <c r="AT295" s="18" t="s">
        <v>170</v>
      </c>
      <c r="AU295" s="18" t="s">
        <v>83</v>
      </c>
    </row>
    <row r="296" s="12" customFormat="1" ht="22.8" customHeight="1">
      <c r="A296" s="12"/>
      <c r="B296" s="203"/>
      <c r="C296" s="204"/>
      <c r="D296" s="205" t="s">
        <v>72</v>
      </c>
      <c r="E296" s="217" t="s">
        <v>3256</v>
      </c>
      <c r="F296" s="217" t="s">
        <v>3257</v>
      </c>
      <c r="G296" s="204"/>
      <c r="H296" s="204"/>
      <c r="I296" s="207"/>
      <c r="J296" s="218">
        <f>BK296</f>
        <v>0</v>
      </c>
      <c r="K296" s="204"/>
      <c r="L296" s="209"/>
      <c r="M296" s="210"/>
      <c r="N296" s="211"/>
      <c r="O296" s="211"/>
      <c r="P296" s="212">
        <f>SUM(P297:P298)</f>
        <v>0</v>
      </c>
      <c r="Q296" s="211"/>
      <c r="R296" s="212">
        <f>SUM(R297:R298)</f>
        <v>0</v>
      </c>
      <c r="S296" s="211"/>
      <c r="T296" s="213">
        <f>SUM(T297:T298)</f>
        <v>0</v>
      </c>
      <c r="U296" s="12"/>
      <c r="V296" s="12"/>
      <c r="W296" s="12"/>
      <c r="X296" s="12"/>
      <c r="Y296" s="12"/>
      <c r="Z296" s="12"/>
      <c r="AA296" s="12"/>
      <c r="AB296" s="12"/>
      <c r="AC296" s="12"/>
      <c r="AD296" s="12"/>
      <c r="AE296" s="12"/>
      <c r="AR296" s="214" t="s">
        <v>81</v>
      </c>
      <c r="AT296" s="215" t="s">
        <v>72</v>
      </c>
      <c r="AU296" s="215" t="s">
        <v>81</v>
      </c>
      <c r="AY296" s="214" t="s">
        <v>160</v>
      </c>
      <c r="BK296" s="216">
        <f>SUM(BK297:BK298)</f>
        <v>0</v>
      </c>
    </row>
    <row r="297" s="2" customFormat="1" ht="24.15" customHeight="1">
      <c r="A297" s="39"/>
      <c r="B297" s="40"/>
      <c r="C297" s="219" t="s">
        <v>891</v>
      </c>
      <c r="D297" s="219" t="s">
        <v>163</v>
      </c>
      <c r="E297" s="220" t="s">
        <v>3258</v>
      </c>
      <c r="F297" s="221" t="s">
        <v>3259</v>
      </c>
      <c r="G297" s="222" t="s">
        <v>2957</v>
      </c>
      <c r="H297" s="223">
        <v>60</v>
      </c>
      <c r="I297" s="224"/>
      <c r="J297" s="225">
        <f>ROUND(I297*H297,2)</f>
        <v>0</v>
      </c>
      <c r="K297" s="221" t="s">
        <v>1</v>
      </c>
      <c r="L297" s="45"/>
      <c r="M297" s="226" t="s">
        <v>1</v>
      </c>
      <c r="N297" s="227" t="s">
        <v>38</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168</v>
      </c>
      <c r="AT297" s="230" t="s">
        <v>163</v>
      </c>
      <c r="AU297" s="230" t="s">
        <v>83</v>
      </c>
      <c r="AY297" s="18" t="s">
        <v>160</v>
      </c>
      <c r="BE297" s="231">
        <f>IF(N297="základní",J297,0)</f>
        <v>0</v>
      </c>
      <c r="BF297" s="231">
        <f>IF(N297="snížená",J297,0)</f>
        <v>0</v>
      </c>
      <c r="BG297" s="231">
        <f>IF(N297="zákl. přenesená",J297,0)</f>
        <v>0</v>
      </c>
      <c r="BH297" s="231">
        <f>IF(N297="sníž. přenesená",J297,0)</f>
        <v>0</v>
      </c>
      <c r="BI297" s="231">
        <f>IF(N297="nulová",J297,0)</f>
        <v>0</v>
      </c>
      <c r="BJ297" s="18" t="s">
        <v>81</v>
      </c>
      <c r="BK297" s="231">
        <f>ROUND(I297*H297,2)</f>
        <v>0</v>
      </c>
      <c r="BL297" s="18" t="s">
        <v>168</v>
      </c>
      <c r="BM297" s="230" t="s">
        <v>1368</v>
      </c>
    </row>
    <row r="298" s="2" customFormat="1">
      <c r="A298" s="39"/>
      <c r="B298" s="40"/>
      <c r="C298" s="41"/>
      <c r="D298" s="232" t="s">
        <v>170</v>
      </c>
      <c r="E298" s="41"/>
      <c r="F298" s="233" t="s">
        <v>3259</v>
      </c>
      <c r="G298" s="41"/>
      <c r="H298" s="41"/>
      <c r="I298" s="234"/>
      <c r="J298" s="41"/>
      <c r="K298" s="41"/>
      <c r="L298" s="45"/>
      <c r="M298" s="297"/>
      <c r="N298" s="298"/>
      <c r="O298" s="294"/>
      <c r="P298" s="294"/>
      <c r="Q298" s="294"/>
      <c r="R298" s="294"/>
      <c r="S298" s="294"/>
      <c r="T298" s="299"/>
      <c r="U298" s="39"/>
      <c r="V298" s="39"/>
      <c r="W298" s="39"/>
      <c r="X298" s="39"/>
      <c r="Y298" s="39"/>
      <c r="Z298" s="39"/>
      <c r="AA298" s="39"/>
      <c r="AB298" s="39"/>
      <c r="AC298" s="39"/>
      <c r="AD298" s="39"/>
      <c r="AE298" s="39"/>
      <c r="AT298" s="18" t="s">
        <v>170</v>
      </c>
      <c r="AU298" s="18" t="s">
        <v>83</v>
      </c>
    </row>
    <row r="299" s="2" customFormat="1" ht="6.96" customHeight="1">
      <c r="A299" s="39"/>
      <c r="B299" s="67"/>
      <c r="C299" s="68"/>
      <c r="D299" s="68"/>
      <c r="E299" s="68"/>
      <c r="F299" s="68"/>
      <c r="G299" s="68"/>
      <c r="H299" s="68"/>
      <c r="I299" s="68"/>
      <c r="J299" s="68"/>
      <c r="K299" s="68"/>
      <c r="L299" s="45"/>
      <c r="M299" s="39"/>
      <c r="O299" s="39"/>
      <c r="P299" s="39"/>
      <c r="Q299" s="39"/>
      <c r="R299" s="39"/>
      <c r="S299" s="39"/>
      <c r="T299" s="39"/>
      <c r="U299" s="39"/>
      <c r="V299" s="39"/>
      <c r="W299" s="39"/>
      <c r="X299" s="39"/>
      <c r="Y299" s="39"/>
      <c r="Z299" s="39"/>
      <c r="AA299" s="39"/>
      <c r="AB299" s="39"/>
      <c r="AC299" s="39"/>
      <c r="AD299" s="39"/>
      <c r="AE299" s="39"/>
    </row>
  </sheetData>
  <sheetProtection sheet="1" autoFilter="0" formatColumns="0" formatRows="0" objects="1" scenarios="1" spinCount="100000" saltValue="S6/TkF5amDBcXALCknzPL2e/XZgZgEWHXNhHqbNRQBAgVVELqAdzA9X8XQvOk0Sl3NU13YPubMNc9VVdqS56Dw==" hashValue="H2LM4ETeYuCNGgIDCPfQGq3R7zXxD5uZTNW6NrmDj1iMYf7bEY3wRFndytr84gPv+UJzQxgl6huGJH+yk398Xw==" algorithmName="SHA-512" password="CC35"/>
  <autoFilter ref="C130:K298"/>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Digitronic18</dc:creator>
  <cp:lastModifiedBy>Digitronic18</cp:lastModifiedBy>
  <dcterms:created xsi:type="dcterms:W3CDTF">2023-11-03T13:30:50Z</dcterms:created>
  <dcterms:modified xsi:type="dcterms:W3CDTF">2023-11-03T13:31:15Z</dcterms:modified>
</cp:coreProperties>
</file>