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filterPrivacy="1" defaultThemeVersion="124226"/>
  <bookViews>
    <workbookView xWindow="65428" yWindow="65428" windowWidth="23256" windowHeight="12456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<sst xmlns="http://schemas.openxmlformats.org/spreadsheetml/2006/main" count="66" uniqueCount="49">
  <si>
    <t>Název VZ:</t>
  </si>
  <si>
    <t>Servis infuzní techniky</t>
  </si>
  <si>
    <t>Pol. č.</t>
  </si>
  <si>
    <t>Dokovací stanice Agilia LINK 4+ EU2</t>
  </si>
  <si>
    <t>Dokovací stanice Agilia LINK 6+ EU2</t>
  </si>
  <si>
    <t>Infuzní pumpa AGILIA VP MC CZ</t>
  </si>
  <si>
    <t>Lineární dávkovač AGILIA SPO MC CZ</t>
  </si>
  <si>
    <t>Lineární dávkovač AGILIA SP PCA WIFI CZ</t>
  </si>
  <si>
    <t>Lineární dávkovač AGILIA SP TIVA WIFI CZ</t>
  </si>
  <si>
    <t>Název položky</t>
  </si>
  <si>
    <t>Cena bez DPH za 1 BTK (Kč/BTK)</t>
  </si>
  <si>
    <t>Četnost BTK</t>
  </si>
  <si>
    <t>1x za</t>
  </si>
  <si>
    <t>3 roky</t>
  </si>
  <si>
    <t>PRO HODNOCENÍ</t>
  </si>
  <si>
    <t>Celkové součty</t>
  </si>
  <si>
    <t>Roční náklady na pravidelnou bezpečnostní technickou</t>
  </si>
  <si>
    <t>kontrolu (BTK) za 1 ks zařízení</t>
  </si>
  <si>
    <t>Zahrnuje veškeré náklady při provádění BTK (opravy,</t>
  </si>
  <si>
    <t>cestovné, materiál, pomocné práce, atd.)</t>
  </si>
  <si>
    <t xml:space="preserve">Cena za dopravu do místa požadovaného </t>
  </si>
  <si>
    <t>servisu a zpět</t>
  </si>
  <si>
    <t>Pozn.: Cena za 1 km dopravy a čas</t>
  </si>
  <si>
    <t xml:space="preserve">strávený na cestě tam a zpět </t>
  </si>
  <si>
    <t>v případě servisu nebo opravy</t>
  </si>
  <si>
    <t>Cena bez DPH za 1 km dopravy (Kč/km)</t>
  </si>
  <si>
    <t>Cena bez DPH za negarantovaný počet kilometrů (Kč/4000 km)</t>
  </si>
  <si>
    <t>Celková nabídková cena (součet pro účely hodnocení)</t>
  </si>
  <si>
    <t>Kč bez DPH</t>
  </si>
  <si>
    <r>
      <t>Příloha č. 2 zadávací dokumentace_</t>
    </r>
    <r>
      <rPr>
        <b/>
        <i/>
        <sz val="11"/>
        <color theme="1"/>
        <rFont val="Calibri"/>
        <family val="2"/>
        <scheme val="minor"/>
      </rPr>
      <t xml:space="preserve">Cenová nabídka - podklad pro hodnocení </t>
    </r>
  </si>
  <si>
    <t>Počet ks</t>
  </si>
  <si>
    <t>Cena bez DPH  za 4 roky - BTK provedeno celkem 2x (04-05/2024 a 04/2027)</t>
  </si>
  <si>
    <t>Cena za servisní činnosti</t>
  </si>
  <si>
    <t>Název činnosti</t>
  </si>
  <si>
    <t>Cena za 1 činnost (Kč bez DPH)</t>
  </si>
  <si>
    <t>Četnost činností</t>
  </si>
  <si>
    <t>Diagnostika závady přístroje s PC</t>
  </si>
  <si>
    <t>Provozní zkouška, měření parametrů</t>
  </si>
  <si>
    <t>Výměna akumulátoru</t>
  </si>
  <si>
    <t>Oprava elektronického prvku</t>
  </si>
  <si>
    <t>Demontáž a montáž senzoru</t>
  </si>
  <si>
    <t>Výměna krytu (části krytu)</t>
  </si>
  <si>
    <t>Kompletní kalibrace přístroje</t>
  </si>
  <si>
    <t>Kalibrace senzoru</t>
  </si>
  <si>
    <t>Oprava kabeláže</t>
  </si>
  <si>
    <t>Pozn.: Předpokládaný počet činností je stanoven jako odhad za 4 roky (podklad pro hodnocení)</t>
  </si>
  <si>
    <t>Cena bez DPH za negarantovaný počet činností za 4 roky</t>
  </si>
  <si>
    <t>BTK + cena za dopravu + cena za servisní činnosti:</t>
  </si>
  <si>
    <t>ÚČASTNÍK DOPLNÍ ŽLUTÉ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</si>
</sst>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6" fillId="2" borderId="0" xfId="0" applyFont="1" applyFill="1"/>
    <xf numFmtId="4" fontId="2" fillId="3" borderId="1" xfId="0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4" fontId="3" fillId="4" borderId="6" xfId="0" applyNumberFormat="1" applyFont="1" applyFill="1" applyBorder="1"/>
    <xf numFmtId="4" fontId="3" fillId="4" borderId="7" xfId="0" applyNumberFormat="1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2" fillId="5" borderId="12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10" xfId="0" applyFont="1" applyFill="1" applyBorder="1"/>
    <xf numFmtId="0" fontId="2" fillId="5" borderId="17" xfId="0" applyFont="1" applyFill="1" applyBorder="1"/>
    <xf numFmtId="0" fontId="2" fillId="5" borderId="11" xfId="0" applyFont="1" applyFill="1" applyBorder="1"/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0" fillId="7" borderId="1" xfId="0" applyFill="1" applyBorder="1"/>
    <xf numFmtId="4" fontId="0" fillId="4" borderId="6" xfId="0" applyNumberFormat="1" applyFill="1" applyBorder="1"/>
    <xf numFmtId="4" fontId="0" fillId="0" borderId="6" xfId="0" applyNumberFormat="1" applyBorder="1"/>
    <xf numFmtId="0" fontId="2" fillId="5" borderId="0" xfId="0" applyFont="1" applyFill="1"/>
    <xf numFmtId="0" fontId="6" fillId="2" borderId="18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4" fontId="2" fillId="8" borderId="1" xfId="0" applyNumberFormat="1" applyFont="1" applyFill="1" applyBorder="1"/>
    <xf numFmtId="0" fontId="7" fillId="2" borderId="0" xfId="0" applyFont="1" applyFill="1"/>
    <xf numFmtId="4" fontId="7" fillId="2" borderId="0" xfId="0" applyNumberFormat="1" applyFont="1" applyFill="1"/>
    <xf numFmtId="0" fontId="9" fillId="0" borderId="0" xfId="0" applyFont="1"/>
    <xf numFmtId="0" fontId="3" fillId="0" borderId="2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0" fontId="6" fillId="0" borderId="0" xfId="0" applyFont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18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0" fillId="7" borderId="23" xfId="0" applyFont="1" applyFill="1" applyBorder="1"/>
    <xf numFmtId="0" fontId="0" fillId="7" borderId="25" xfId="0" applyFont="1" applyFill="1" applyBorder="1"/>
    <xf numFmtId="0" fontId="0" fillId="7" borderId="15" xfId="0" applyFont="1" applyFill="1" applyBorder="1"/>
    <xf numFmtId="0" fontId="0" fillId="7" borderId="16" xfId="0" applyFont="1" applyFill="1" applyBorder="1"/>
    <xf numFmtId="0" fontId="0" fillId="7" borderId="10" xfId="0" applyFont="1" applyFill="1" applyBorder="1"/>
    <xf numFmtId="0" fontId="0" fillId="7" borderId="11" xfId="0" applyFont="1" applyFill="1" applyBorder="1"/>
    <xf numFmtId="0" fontId="6" fillId="6" borderId="23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left" vertical="top" wrapText="1"/>
    </xf>
    <xf numFmtId="0" fontId="0" fillId="5" borderId="27" xfId="0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0" fillId="0" borderId="28" xfId="0" applyBorder="1"/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2" fillId="3" borderId="20" xfId="0" applyFont="1" applyFill="1" applyBorder="1" applyAlignment="1">
      <alignment horizontal="center" wrapText="1"/>
    </xf>
    <xf numFmtId="0" fontId="0" fillId="5" borderId="13" xfId="0" applyFill="1" applyBorder="1"/>
    <xf numFmtId="0" fontId="0" fillId="5" borderId="14" xfId="0" applyFill="1" applyBorder="1"/>
    <xf numFmtId="4" fontId="0" fillId="4" borderId="28" xfId="0" applyNumberFormat="1" applyFill="1" applyBorder="1"/>
    <xf numFmtId="0" fontId="5" fillId="6" borderId="18" xfId="0" applyFont="1" applyFill="1" applyBorder="1" applyAlignment="1">
      <alignment horizontal="center" vertical="center" wrapText="1"/>
    </xf>
    <xf numFmtId="0" fontId="6" fillId="2" borderId="25" xfId="0" applyFont="1" applyFill="1" applyBorder="1"/>
    <xf numFmtId="0" fontId="4" fillId="3" borderId="16" xfId="0" applyFont="1" applyFill="1" applyBorder="1" applyAlignment="1">
      <alignment horizontal="center" wrapText="1"/>
    </xf>
    <xf numFmtId="4" fontId="3" fillId="0" borderId="9" xfId="0" applyNumberFormat="1" applyFont="1" applyBorder="1"/>
    <xf numFmtId="4" fontId="3" fillId="0" borderId="32" xfId="0" applyNumberFormat="1" applyFont="1" applyBorder="1"/>
    <xf numFmtId="0" fontId="6" fillId="6" borderId="2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4" xfId="0" applyBorder="1"/>
    <xf numFmtId="4" fontId="0" fillId="4" borderId="34" xfId="0" applyNumberFormat="1" applyFill="1" applyBorder="1"/>
    <xf numFmtId="0" fontId="0" fillId="0" borderId="35" xfId="0" applyBorder="1" applyAlignment="1">
      <alignment horizontal="center"/>
    </xf>
    <xf numFmtId="4" fontId="0" fillId="0" borderId="7" xfId="0" applyNumberFormat="1" applyBorder="1"/>
    <xf numFmtId="0" fontId="6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12" xfId="0" applyFont="1" applyBorder="1"/>
    <xf numFmtId="0" fontId="2" fillId="0" borderId="1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"/>
  <sheetViews>
    <sheetView tabSelected="1" workbookViewId="0" topLeftCell="A1">
      <selection activeCell="B7" sqref="B7"/>
    </sheetView>
  </sheetViews>
  <sheetFormatPr defaultColWidth="9.140625" defaultRowHeight="15"/>
  <cols>
    <col min="2" max="2" width="32.7109375" style="0" customWidth="1"/>
    <col min="3" max="3" width="8.8515625" style="0" customWidth="1"/>
    <col min="4" max="4" width="13.7109375" style="0" customWidth="1"/>
    <col min="5" max="5" width="11.421875" style="0" bestFit="1" customWidth="1"/>
    <col min="7" max="7" width="15.7109375" style="0" customWidth="1"/>
    <col min="8" max="8" width="3.7109375" style="0" customWidth="1"/>
    <col min="9" max="9" width="13.00390625" style="0" customWidth="1"/>
    <col min="10" max="10" width="21.28125" style="0" customWidth="1"/>
    <col min="11" max="11" width="3.28125" style="0" customWidth="1"/>
    <col min="12" max="12" width="6.28125" style="0" customWidth="1"/>
    <col min="13" max="13" width="30.28125" style="0" customWidth="1"/>
    <col min="16" max="16" width="15.8515625" style="0" customWidth="1"/>
  </cols>
  <sheetData>
    <row r="1" ht="15">
      <c r="A1" s="33" t="s">
        <v>29</v>
      </c>
    </row>
    <row r="2" ht="15" thickBot="1"/>
    <row r="3" spans="1:16" ht="15" thickBot="1">
      <c r="A3" s="100" t="s">
        <v>0</v>
      </c>
      <c r="B3" s="101" t="s">
        <v>1</v>
      </c>
      <c r="D3" s="49" t="s">
        <v>16</v>
      </c>
      <c r="E3" s="50"/>
      <c r="F3" s="50"/>
      <c r="G3" s="51"/>
      <c r="I3" s="49" t="s">
        <v>20</v>
      </c>
      <c r="J3" s="51"/>
      <c r="L3" s="61" t="s">
        <v>32</v>
      </c>
      <c r="M3" s="62"/>
      <c r="N3" s="62"/>
      <c r="O3" s="62"/>
      <c r="P3" s="63"/>
    </row>
    <row r="4" spans="4:16" ht="15" thickBot="1">
      <c r="D4" s="40" t="s">
        <v>17</v>
      </c>
      <c r="E4" s="41"/>
      <c r="F4" s="41"/>
      <c r="G4" s="52"/>
      <c r="I4" s="53" t="s">
        <v>21</v>
      </c>
      <c r="J4" s="54"/>
      <c r="L4" s="64"/>
      <c r="M4" s="65"/>
      <c r="N4" s="65"/>
      <c r="O4" s="65"/>
      <c r="P4" s="66"/>
    </row>
    <row r="5" spans="2:16" ht="14.4" customHeight="1" thickBot="1">
      <c r="B5" s="99" t="s">
        <v>48</v>
      </c>
      <c r="D5" s="16" t="s">
        <v>18</v>
      </c>
      <c r="E5" s="26"/>
      <c r="F5" s="26"/>
      <c r="G5" s="17"/>
      <c r="I5" s="55" t="s">
        <v>22</v>
      </c>
      <c r="J5" s="56"/>
      <c r="L5" s="67" t="s">
        <v>45</v>
      </c>
      <c r="M5" s="68"/>
      <c r="N5" s="68"/>
      <c r="O5" s="68"/>
      <c r="P5" s="69"/>
    </row>
    <row r="6" spans="4:16" ht="15">
      <c r="D6" s="16" t="s">
        <v>19</v>
      </c>
      <c r="E6" s="26"/>
      <c r="F6" s="26"/>
      <c r="G6" s="17"/>
      <c r="I6" s="57" t="s">
        <v>23</v>
      </c>
      <c r="J6" s="58"/>
      <c r="L6" s="70"/>
      <c r="M6" s="71"/>
      <c r="N6" s="71"/>
      <c r="O6" s="71"/>
      <c r="P6" s="72"/>
    </row>
    <row r="7" spans="4:16" ht="15" thickBot="1">
      <c r="D7" s="18"/>
      <c r="E7" s="19"/>
      <c r="F7" s="19"/>
      <c r="G7" s="20"/>
      <c r="I7" s="59" t="s">
        <v>24</v>
      </c>
      <c r="J7" s="60"/>
      <c r="L7" s="70"/>
      <c r="M7" s="71"/>
      <c r="N7" s="71"/>
      <c r="O7" s="71"/>
      <c r="P7" s="73"/>
    </row>
    <row r="8" spans="1:16" ht="20.4" customHeight="1" thickBot="1">
      <c r="A8" s="44" t="s">
        <v>2</v>
      </c>
      <c r="B8" s="46" t="s">
        <v>9</v>
      </c>
      <c r="C8" s="21"/>
      <c r="D8" s="85" t="s">
        <v>10</v>
      </c>
      <c r="E8" s="44" t="s">
        <v>11</v>
      </c>
      <c r="F8" s="46"/>
      <c r="G8" s="86" t="s">
        <v>14</v>
      </c>
      <c r="I8" s="42" t="s">
        <v>25</v>
      </c>
      <c r="J8" s="27" t="s">
        <v>14</v>
      </c>
      <c r="L8" s="90" t="s">
        <v>2</v>
      </c>
      <c r="M8" s="74" t="s">
        <v>33</v>
      </c>
      <c r="N8" s="74" t="s">
        <v>34</v>
      </c>
      <c r="O8" s="77" t="s">
        <v>35</v>
      </c>
      <c r="P8" s="80" t="s">
        <v>14</v>
      </c>
    </row>
    <row r="9" spans="1:16" ht="72.6" customHeight="1" thickBot="1">
      <c r="A9" s="45"/>
      <c r="B9" s="47"/>
      <c r="C9" s="22" t="s">
        <v>30</v>
      </c>
      <c r="D9" s="48"/>
      <c r="E9" s="45"/>
      <c r="F9" s="47"/>
      <c r="G9" s="87" t="s">
        <v>31</v>
      </c>
      <c r="I9" s="43"/>
      <c r="J9" s="28" t="s">
        <v>26</v>
      </c>
      <c r="L9" s="91"/>
      <c r="M9" s="75"/>
      <c r="N9" s="75"/>
      <c r="O9" s="78"/>
      <c r="P9" s="81" t="s">
        <v>46</v>
      </c>
    </row>
    <row r="10" spans="1:16" ht="15" thickBot="1">
      <c r="A10" s="3">
        <v>1</v>
      </c>
      <c r="B10" s="4" t="s">
        <v>3</v>
      </c>
      <c r="C10" s="34">
        <v>10</v>
      </c>
      <c r="D10" s="7">
        <v>0</v>
      </c>
      <c r="E10" s="9" t="s">
        <v>12</v>
      </c>
      <c r="F10" s="10" t="s">
        <v>13</v>
      </c>
      <c r="G10" s="88">
        <f>10*(D10*2)</f>
        <v>0</v>
      </c>
      <c r="I10" s="24">
        <v>0</v>
      </c>
      <c r="J10" s="25">
        <f>I10*4000</f>
        <v>0</v>
      </c>
      <c r="L10" s="92">
        <v>1</v>
      </c>
      <c r="M10" s="76" t="s">
        <v>36</v>
      </c>
      <c r="N10" s="84">
        <v>0</v>
      </c>
      <c r="O10" s="79">
        <v>20</v>
      </c>
      <c r="P10" s="25">
        <f>O10*N10</f>
        <v>0</v>
      </c>
    </row>
    <row r="11" spans="1:16" ht="15" thickBot="1">
      <c r="A11" s="3">
        <v>2</v>
      </c>
      <c r="B11" s="4" t="s">
        <v>4</v>
      </c>
      <c r="C11" s="35">
        <v>6</v>
      </c>
      <c r="D11" s="7">
        <v>0</v>
      </c>
      <c r="E11" s="9" t="s">
        <v>12</v>
      </c>
      <c r="F11" s="10" t="s">
        <v>13</v>
      </c>
      <c r="G11" s="88">
        <f>6*(D11*2)</f>
        <v>0</v>
      </c>
      <c r="I11" s="23"/>
      <c r="J11" s="30">
        <f>SUM(J10)</f>
        <v>0</v>
      </c>
      <c r="L11" s="92">
        <v>2</v>
      </c>
      <c r="M11" s="76" t="s">
        <v>37</v>
      </c>
      <c r="N11" s="84">
        <v>0</v>
      </c>
      <c r="O11" s="79">
        <v>36</v>
      </c>
      <c r="P11" s="25">
        <f aca="true" t="shared" si="0" ref="P11:P18">O11*N11</f>
        <v>0</v>
      </c>
    </row>
    <row r="12" spans="1:16" ht="15">
      <c r="A12" s="3">
        <v>3</v>
      </c>
      <c r="B12" s="4" t="s">
        <v>5</v>
      </c>
      <c r="C12" s="35">
        <v>63</v>
      </c>
      <c r="D12" s="7">
        <v>0</v>
      </c>
      <c r="E12" s="9" t="s">
        <v>12</v>
      </c>
      <c r="F12" s="10" t="s">
        <v>13</v>
      </c>
      <c r="G12" s="88">
        <f>63*(D12*2)</f>
        <v>0</v>
      </c>
      <c r="I12" s="37"/>
      <c r="J12" s="29" t="s">
        <v>14</v>
      </c>
      <c r="L12" s="92">
        <v>3</v>
      </c>
      <c r="M12" s="76" t="s">
        <v>38</v>
      </c>
      <c r="N12" s="84">
        <v>0</v>
      </c>
      <c r="O12" s="79">
        <v>30</v>
      </c>
      <c r="P12" s="25">
        <f t="shared" si="0"/>
        <v>0</v>
      </c>
    </row>
    <row r="13" spans="1:16" ht="15">
      <c r="A13" s="3">
        <v>4</v>
      </c>
      <c r="B13" s="4" t="s">
        <v>6</v>
      </c>
      <c r="C13" s="35">
        <v>38</v>
      </c>
      <c r="D13" s="7">
        <v>0</v>
      </c>
      <c r="E13" s="9" t="s">
        <v>12</v>
      </c>
      <c r="F13" s="10" t="s">
        <v>13</v>
      </c>
      <c r="G13" s="88">
        <f>38*(D13*2)</f>
        <v>0</v>
      </c>
      <c r="I13" s="37"/>
      <c r="J13" s="37"/>
      <c r="L13" s="92">
        <v>4</v>
      </c>
      <c r="M13" s="76" t="s">
        <v>39</v>
      </c>
      <c r="N13" s="84">
        <v>0</v>
      </c>
      <c r="O13" s="79">
        <v>20</v>
      </c>
      <c r="P13" s="25">
        <f t="shared" si="0"/>
        <v>0</v>
      </c>
    </row>
    <row r="14" spans="1:16" ht="15">
      <c r="A14" s="3">
        <v>5</v>
      </c>
      <c r="B14" s="4" t="s">
        <v>7</v>
      </c>
      <c r="C14" s="35">
        <v>3</v>
      </c>
      <c r="D14" s="7">
        <v>0</v>
      </c>
      <c r="E14" s="9" t="s">
        <v>12</v>
      </c>
      <c r="F14" s="10" t="s">
        <v>13</v>
      </c>
      <c r="G14" s="88">
        <f>3*(D14*2)</f>
        <v>0</v>
      </c>
      <c r="I14" s="37"/>
      <c r="J14" s="37"/>
      <c r="L14" s="92">
        <v>5</v>
      </c>
      <c r="M14" s="76" t="s">
        <v>40</v>
      </c>
      <c r="N14" s="84">
        <v>0</v>
      </c>
      <c r="O14" s="79">
        <v>35</v>
      </c>
      <c r="P14" s="25">
        <f t="shared" si="0"/>
        <v>0</v>
      </c>
    </row>
    <row r="15" spans="1:16" ht="15" thickBot="1">
      <c r="A15" s="5">
        <v>6</v>
      </c>
      <c r="B15" s="6" t="s">
        <v>8</v>
      </c>
      <c r="C15" s="36">
        <v>6</v>
      </c>
      <c r="D15" s="8">
        <v>0</v>
      </c>
      <c r="E15" s="11" t="s">
        <v>12</v>
      </c>
      <c r="F15" s="12" t="s">
        <v>13</v>
      </c>
      <c r="G15" s="89">
        <f>6*(D15*2)</f>
        <v>0</v>
      </c>
      <c r="I15" s="37"/>
      <c r="J15" s="37"/>
      <c r="L15" s="92">
        <v>6</v>
      </c>
      <c r="M15" s="76" t="s">
        <v>41</v>
      </c>
      <c r="N15" s="84">
        <v>0</v>
      </c>
      <c r="O15" s="79">
        <v>40</v>
      </c>
      <c r="P15" s="25">
        <f t="shared" si="0"/>
        <v>0</v>
      </c>
    </row>
    <row r="16" spans="1:16" ht="15" thickBot="1">
      <c r="A16" s="13" t="s">
        <v>15</v>
      </c>
      <c r="B16" s="14"/>
      <c r="C16" s="14"/>
      <c r="D16" s="14"/>
      <c r="E16" s="14"/>
      <c r="F16" s="15"/>
      <c r="G16" s="2">
        <f>SUM(G10:G15)</f>
        <v>0</v>
      </c>
      <c r="J16" s="38"/>
      <c r="L16" s="92">
        <v>7</v>
      </c>
      <c r="M16" s="76" t="s">
        <v>42</v>
      </c>
      <c r="N16" s="84">
        <v>0</v>
      </c>
      <c r="O16" s="79">
        <v>35</v>
      </c>
      <c r="P16" s="25">
        <f t="shared" si="0"/>
        <v>0</v>
      </c>
    </row>
    <row r="17" spans="7:16" ht="15">
      <c r="G17" s="1" t="s">
        <v>14</v>
      </c>
      <c r="J17" s="39"/>
      <c r="L17" s="92">
        <v>8</v>
      </c>
      <c r="M17" s="76" t="s">
        <v>43</v>
      </c>
      <c r="N17" s="84">
        <v>0</v>
      </c>
      <c r="O17" s="79">
        <v>20</v>
      </c>
      <c r="P17" s="25">
        <f t="shared" si="0"/>
        <v>0</v>
      </c>
    </row>
    <row r="18" spans="12:16" ht="15" thickBot="1">
      <c r="L18" s="93">
        <v>9</v>
      </c>
      <c r="M18" s="94" t="s">
        <v>44</v>
      </c>
      <c r="N18" s="95">
        <v>0</v>
      </c>
      <c r="O18" s="96">
        <v>30</v>
      </c>
      <c r="P18" s="97">
        <f t="shared" si="0"/>
        <v>0</v>
      </c>
    </row>
    <row r="19" spans="1:16" ht="15" thickBot="1">
      <c r="A19" s="31" t="s">
        <v>27</v>
      </c>
      <c r="B19" s="31"/>
      <c r="C19" s="31"/>
      <c r="D19" s="31"/>
      <c r="E19" s="31"/>
      <c r="F19" s="31"/>
      <c r="G19" s="31"/>
      <c r="L19" s="13" t="s">
        <v>15</v>
      </c>
      <c r="M19" s="82"/>
      <c r="N19" s="82"/>
      <c r="O19" s="83"/>
      <c r="P19" s="2">
        <f>SUM(P10:P18)</f>
        <v>0</v>
      </c>
    </row>
    <row r="20" spans="1:16" ht="15">
      <c r="A20" s="31" t="s">
        <v>47</v>
      </c>
      <c r="B20" s="31"/>
      <c r="C20" s="31"/>
      <c r="D20" s="31"/>
      <c r="E20" s="32">
        <f>G16+J11+P19</f>
        <v>0</v>
      </c>
      <c r="F20" s="31" t="s">
        <v>28</v>
      </c>
      <c r="G20" s="31"/>
      <c r="P20" s="98" t="s">
        <v>14</v>
      </c>
    </row>
  </sheetData>
  <mergeCells count="15">
    <mergeCell ref="L3:P4"/>
    <mergeCell ref="L5:P7"/>
    <mergeCell ref="L8:L9"/>
    <mergeCell ref="M8:M9"/>
    <mergeCell ref="N8:N9"/>
    <mergeCell ref="O8:O9"/>
    <mergeCell ref="I3:J3"/>
    <mergeCell ref="I4:J4"/>
    <mergeCell ref="I8:I9"/>
    <mergeCell ref="A8:A9"/>
    <mergeCell ref="B8:B9"/>
    <mergeCell ref="D8:D9"/>
    <mergeCell ref="E8:F9"/>
    <mergeCell ref="D3:G3"/>
    <mergeCell ref="D4:G4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2024-04-26T06:07:48Z</dcterms:modified>
  <cp:category/>
  <cp:version/>
  <cp:contentType/>
  <cp:contentStatus/>
</cp:coreProperties>
</file>